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 activeTab="1"/>
  </bookViews>
  <sheets>
    <sheet name="KARATINA OVERHEAD RELOCATION RE" sheetId="2" r:id="rId1"/>
    <sheet name="BOM" sheetId="4" r:id="rId2"/>
  </sheets>
  <definedNames>
    <definedName name="_xlnm.Print_Area" localSheetId="0">'KARATINA OVERHEAD RELOCATION RE'!$A$1:$G$87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<sst xmlns="http://schemas.openxmlformats.org/spreadsheetml/2006/main" count="253" uniqueCount="153">
  <si>
    <t>LIQUID TELECOM KENYA LTD</t>
  </si>
  <si>
    <t>AERIAL &amp; UNDERGROUND FIBER INSTALLATION RATE CARD</t>
  </si>
  <si>
    <t>KARATINA OVERHEAD RELOCATION RE-SURVEY</t>
  </si>
  <si>
    <t>DATE:</t>
  </si>
  <si>
    <t>S.NO</t>
  </si>
  <si>
    <t>DESCRIPTION</t>
  </si>
  <si>
    <t>UNIT</t>
  </si>
  <si>
    <t>QTY</t>
  </si>
  <si>
    <t>RATE (KSH)</t>
  </si>
  <si>
    <t>TOTAL</t>
  </si>
  <si>
    <t>Part 1</t>
  </si>
  <si>
    <t>Civil Works Material Supply</t>
  </si>
  <si>
    <t>Supply PVC Pipe (OD= 4 inch) for Road Crossing (6MTRS)</t>
  </si>
  <si>
    <t>pcs</t>
  </si>
  <si>
    <t>Supply Steel Pipe (OD= 4 inch) for Road Crossing (6MTRS)</t>
  </si>
  <si>
    <t xml:space="preserve">Supply [&amp; Inspection]  1-WAY HDPE Pipe and Accessory materials </t>
  </si>
  <si>
    <t>m</t>
  </si>
  <si>
    <t xml:space="preserve">Supply [&amp; Inspection]  2-WAY HDPE Pipe and Accessory materials </t>
  </si>
  <si>
    <t xml:space="preserve">Supply [&amp; Inspection]  4-WAY HDPE Pipe and Accessory materials </t>
  </si>
  <si>
    <t>Supply of Flex [0.5m of hole]</t>
  </si>
  <si>
    <t xml:space="preserve">Supply Warning Tape </t>
  </si>
  <si>
    <t>Supply of HD PVC 1" Pipes for Protection on Walls (6MTRS)</t>
  </si>
  <si>
    <t>Supply of Steel Pipes for Protection on Walls (6MTRS)</t>
  </si>
  <si>
    <t>Supply of Approved Wooden Pole (8m 5/6")</t>
  </si>
  <si>
    <t>Supply of  Approved Wooden Pole (10m 6/7")</t>
  </si>
  <si>
    <t>Supply of  Approved Wooden Pole (12m 6/7")</t>
  </si>
  <si>
    <t>Transportation of Approved Wooden Poles (Per Pole) Upto 9  Pieces</t>
  </si>
  <si>
    <t>Transportation of Approved Wooden Poles (Lot - 10 Poles)</t>
  </si>
  <si>
    <t>lot</t>
  </si>
  <si>
    <t>Supply of ADSS J-hook Suspension Clamp</t>
  </si>
  <si>
    <t>Supply of ADSS Anchor Suspension Clamp</t>
  </si>
  <si>
    <t>Supply of ADSS Dead End Suspension Clamp</t>
  </si>
  <si>
    <t>Supply of Universal Pole Bracket (UPB) with Straps</t>
  </si>
  <si>
    <t>set</t>
  </si>
  <si>
    <t>Supply of Slack Cable Storage Bracket</t>
  </si>
  <si>
    <t>Supply of Pole Hardware Support System (Stay Bracket, Clamp, Wire, Rod &amp; Block)</t>
  </si>
  <si>
    <t>Part 2</t>
  </si>
  <si>
    <t xml:space="preserve"> Civil Works Services</t>
  </si>
  <si>
    <t>Preparatory Works and As-Built Documents</t>
  </si>
  <si>
    <t>nb</t>
  </si>
  <si>
    <t xml:space="preserve">Field Detailed Survey &amp; Detailed Design </t>
  </si>
  <si>
    <t>site</t>
  </si>
  <si>
    <t xml:space="preserve">Laying PVC  Pipe (OD= 4 inch) </t>
  </si>
  <si>
    <t>Route Cleaning and Inspection of Ducts</t>
  </si>
  <si>
    <t>Administrative Cost (RoW Acquisition Services)</t>
  </si>
  <si>
    <t>Breaking and Sealing of Manhole</t>
  </si>
  <si>
    <t>Core Drilling</t>
  </si>
  <si>
    <t>Part 3</t>
  </si>
  <si>
    <t xml:space="preserve">Aerial Services </t>
  </si>
  <si>
    <t>Installation of Approved Wooden Pole (8m 5/6") (Digging, Pole Erection &amp; Ramming)</t>
  </si>
  <si>
    <t>Installation of Approved Wooden Pole (12m 6/7") (Digging, Pole Erection &amp; Ramming)</t>
  </si>
  <si>
    <t>Installation of Pole Hardware Support System (Stay Bracket, Clamp, Wire, Rod &amp; Block)</t>
  </si>
  <si>
    <t xml:space="preserve">Installation of Slack Cable Storage Bracket With Associated Accessories </t>
  </si>
  <si>
    <t>Installation of Pole Accessories:  J-hook, Anchors, Dead End Support, UPBs,  &amp; other Accessoies</t>
  </si>
  <si>
    <t xml:space="preserve">Installation Joint box for ADSS cable joint (24, 48, 96 fibers, Light weight) </t>
  </si>
  <si>
    <t>Part 4</t>
  </si>
  <si>
    <t>Excavation &amp; Backfilling  for Trench</t>
  </si>
  <si>
    <t>Normal Soil (D=1.2m,W= 0.3m)</t>
  </si>
  <si>
    <t>Hard Soil / Murram (D=1.2m,W= 0.3m)</t>
  </si>
  <si>
    <t>Breakable Rock (D= 0.8m,W= 0.3m)</t>
  </si>
  <si>
    <t>Solid Rock</t>
  </si>
  <si>
    <t>Concrete / Tarmac and Backfilling (Kshs 4500 per cubic meter)</t>
  </si>
  <si>
    <t>Slab and Reinstatement</t>
  </si>
  <si>
    <t>Cabro and Reinstatement</t>
  </si>
  <si>
    <t>Micro Tunnelling</t>
  </si>
  <si>
    <t>Horizontal Directional Drilling</t>
  </si>
  <si>
    <t>Part 5</t>
  </si>
  <si>
    <t>Installation of  HPDE , PVC &amp; Steel Pipe/Physical distance</t>
  </si>
  <si>
    <t xml:space="preserve"> Installation of 1/  2 / 4-Way (Ways) of HDPE Pipe in trench</t>
  </si>
  <si>
    <t xml:space="preserve"> Installation of PVC Pipe on Wall</t>
  </si>
  <si>
    <t xml:space="preserve"> Installation of Steel Pipe on Wall</t>
  </si>
  <si>
    <t>Part 6</t>
  </si>
  <si>
    <t>Crossing of Culverts</t>
  </si>
  <si>
    <t>Culvert/ Drainage/ Sewer Crossing</t>
  </si>
  <si>
    <t>River/ Bridge Crossing</t>
  </si>
  <si>
    <t>Supply of HD PVC Pipe for River Crossing</t>
  </si>
  <si>
    <t>Part 7</t>
  </si>
  <si>
    <t xml:space="preserve">Installation of OF Cable </t>
  </si>
  <si>
    <t>Installation of FOC (By pulling)</t>
  </si>
  <si>
    <t>Installation of FOC (ADSS)</t>
  </si>
  <si>
    <t>Part 8</t>
  </si>
  <si>
    <t>Rehabilitation of OFC ducts</t>
  </si>
  <si>
    <t xml:space="preserve"> </t>
  </si>
  <si>
    <t>Rehabilitation of Ducts (Scour checks to mitigate against Soil Erosion)</t>
  </si>
  <si>
    <t>Subtotal</t>
  </si>
  <si>
    <t>Part9</t>
  </si>
  <si>
    <t xml:space="preserve"> Laying warning tape underground</t>
  </si>
  <si>
    <t>Laying Warning Tape underground</t>
  </si>
  <si>
    <t>Part 10</t>
  </si>
  <si>
    <t>Construction of Manholes and Handholes</t>
  </si>
  <si>
    <t>Build Manhole and provide Cover (Cover is hard plastic filled with cement)</t>
  </si>
  <si>
    <t>Build Manhole with JF6 Footway Cover and Accessories</t>
  </si>
  <si>
    <t>Build Manhole with JF6 Carriageway Cover and Accessories</t>
  </si>
  <si>
    <t>Supply of Manhole Cover JF6 Footway</t>
  </si>
  <si>
    <t>Supply of Manhole Cover JF6 Carriage way</t>
  </si>
  <si>
    <t xml:space="preserve">Supply Handhole with Cover and Accessory </t>
  </si>
  <si>
    <t>Part 11</t>
  </si>
  <si>
    <t xml:space="preserve"> Optical Fiber Cable Protection </t>
  </si>
  <si>
    <t>Concrete Reinforcement -FOC Protection - HD PVC Pipe on Wall</t>
  </si>
  <si>
    <t>Concrete Reinforcement -FOC Protection - on Rock</t>
  </si>
  <si>
    <t>Part 12</t>
  </si>
  <si>
    <t>Fiber Optic Cable Splicing, Testing &amp; Documentation</t>
  </si>
  <si>
    <t>Splicing of Cable</t>
  </si>
  <si>
    <t>core</t>
  </si>
  <si>
    <t>Testing and Commissioning of Cable</t>
  </si>
  <si>
    <t>Fibre Identification</t>
  </si>
  <si>
    <t>Mobilisation of Sites out of nearest Office Location from Site Distance Per Km</t>
  </si>
  <si>
    <t>km</t>
  </si>
  <si>
    <t>Part 13</t>
  </si>
  <si>
    <t>Power Installation</t>
  </si>
  <si>
    <t>Part 14</t>
  </si>
  <si>
    <t>Installation of 22U Cabinet</t>
  </si>
  <si>
    <t>Sub Total</t>
  </si>
  <si>
    <t>16% VAT</t>
  </si>
  <si>
    <t>Grand Total</t>
  </si>
  <si>
    <t>COMMENTS</t>
  </si>
  <si>
    <t>110 mm HDPE</t>
  </si>
  <si>
    <t>32 mm HDPE</t>
  </si>
  <si>
    <t>32 mm Couplers</t>
  </si>
  <si>
    <t>Warning Tape</t>
  </si>
  <si>
    <t>Couplers</t>
  </si>
  <si>
    <t>Approved Wooden Pole (8m 5/6")</t>
  </si>
  <si>
    <t>Approved Wooden Pole (10m 6/7")</t>
  </si>
  <si>
    <t>s</t>
  </si>
  <si>
    <t>Approved Wooden Pole (12m 6/7")</t>
  </si>
  <si>
    <t>ADSS J-hook Suspension Clamp</t>
  </si>
  <si>
    <t>ADSS Anchor Suspension Clamp</t>
  </si>
  <si>
    <t>Universal Pole Bracket (UPB)</t>
  </si>
  <si>
    <t>Slack Cable Storage Bracket</t>
  </si>
  <si>
    <t>Downlead Clamp</t>
  </si>
  <si>
    <t>Pole Hardware Support: Stay Wire</t>
  </si>
  <si>
    <t>Pole Hardware Support: Stay Clamp</t>
  </si>
  <si>
    <t>Pole Hardware Support: Stay Rod</t>
  </si>
  <si>
    <t>Pole Hardware Support: Stay Block/Plate</t>
  </si>
  <si>
    <t>Pole Hardware Support: Stay Insulator</t>
  </si>
  <si>
    <t>Steel Roll</t>
  </si>
  <si>
    <t>Buckles</t>
  </si>
  <si>
    <t>Joint box/Closure</t>
  </si>
  <si>
    <t>24 Core FOC - Duct</t>
  </si>
  <si>
    <t>48 Core FOC - Duct</t>
  </si>
  <si>
    <t>24 Core FOC - ADSS</t>
  </si>
  <si>
    <t>48 Core FOC - ADSS</t>
  </si>
  <si>
    <t>96 Core FOC - ADSS</t>
  </si>
  <si>
    <t>8 Port Wall Mount ODF</t>
  </si>
  <si>
    <t>12 Port Wall Mount ODF</t>
  </si>
  <si>
    <t>24 Port Wall Mount ODF</t>
  </si>
  <si>
    <t>12 Port Rack Mount ODF</t>
  </si>
  <si>
    <t>24 Port Rack Mount ODF</t>
  </si>
  <si>
    <t>48 Port Rack Mount ODF</t>
  </si>
  <si>
    <t>96 Port Rack Mount ODF</t>
  </si>
  <si>
    <t>6U Cabinet</t>
  </si>
  <si>
    <t>9U Cabinet</t>
  </si>
  <si>
    <t>12U Cabinet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</si>
</sst>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.00_-;\-* #,##0.00_-;_-* &quot;-&quot;??_-;_-@_-"/>
    <numFmt numFmtId="178" formatCode="0.00_);[Red]\(0.00\)"/>
  </numFmts>
  <fonts count="3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u/>
      <sz val="8"/>
      <color theme="1"/>
      <name val="Calibri"/>
      <charset val="134"/>
      <scheme val="minor"/>
    </font>
    <font>
      <b/>
      <u/>
      <sz val="8"/>
      <color theme="8" tint="0.399975585192419"/>
      <name val="Calibri"/>
      <charset val="134"/>
      <scheme val="minor"/>
    </font>
    <font>
      <b/>
      <sz val="8"/>
      <color rgb="FFFFFF00"/>
      <name val="Calibri"/>
      <charset val="134"/>
      <scheme val="minor"/>
    </font>
    <font>
      <b/>
      <sz val="8"/>
      <color indexed="9"/>
      <name val="Calibri"/>
      <charset val="134"/>
      <scheme val="minor"/>
    </font>
    <font>
      <b/>
      <u/>
      <sz val="8"/>
      <color theme="0"/>
      <name val="Calibri"/>
      <charset val="134"/>
      <scheme val="minor"/>
    </font>
    <font>
      <sz val="8"/>
      <color theme="9" tint="-0.499984740745262"/>
      <name val="Calibri"/>
      <charset val="134"/>
      <scheme val="minor"/>
    </font>
    <font>
      <sz val="8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162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3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45" applyNumberFormat="0" applyAlignment="0" applyProtection="0">
      <alignment vertical="center"/>
    </xf>
    <xf numFmtId="0" fontId="20" fillId="7" borderId="46" applyNumberFormat="0" applyAlignment="0" applyProtection="0">
      <alignment vertical="center"/>
    </xf>
    <xf numFmtId="0" fontId="21" fillId="7" borderId="45" applyNumberFormat="0" applyAlignment="0" applyProtection="0">
      <alignment vertical="center"/>
    </xf>
    <xf numFmtId="0" fontId="22" fillId="8" borderId="47" applyNumberFormat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/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0" fillId="25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0" borderId="0"/>
    <xf numFmtId="177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2" fillId="0" borderId="0"/>
    <xf numFmtId="0" fontId="32" fillId="0" borderId="0"/>
    <xf numFmtId="0" fontId="33" fillId="0" borderId="0"/>
  </cellStyleXfs>
  <cellXfs count="163">
    <xf numFmtId="0" fontId="0" fillId="0" borderId="0" xfId="0"/>
    <xf numFmtId="2" fontId="1" fillId="2" borderId="1" xfId="38" applyNumberFormat="1" applyFont="1" applyFill="1" applyBorder="1" applyAlignment="1">
      <alignment horizontal="left" vertical="center" wrapText="1"/>
    </xf>
    <xf numFmtId="2" fontId="1" fillId="2" borderId="1" xfId="38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3" borderId="0" xfId="0" applyFont="1" applyFill="1"/>
    <xf numFmtId="0" fontId="4" fillId="0" borderId="0" xfId="0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Fill="1" applyAlignment="1">
      <alignment horizontal="center"/>
    </xf>
    <xf numFmtId="43" fontId="2" fillId="0" borderId="0" xfId="1" applyFont="1" applyAlignment="1">
      <alignment horizontal="right"/>
    </xf>
    <xf numFmtId="2" fontId="4" fillId="4" borderId="2" xfId="0" applyNumberFormat="1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0" fontId="5" fillId="2" borderId="8" xfId="37" applyNumberFormat="1" applyFont="1" applyFill="1" applyBorder="1" applyAlignment="1" applyProtection="1">
      <alignment vertical="center"/>
    </xf>
    <xf numFmtId="0" fontId="6" fillId="2" borderId="8" xfId="37" applyNumberFormat="1" applyFont="1" applyFill="1" applyBorder="1" applyAlignment="1" applyProtection="1">
      <alignment vertical="center" wrapText="1"/>
    </xf>
    <xf numFmtId="0" fontId="7" fillId="2" borderId="8" xfId="37" applyNumberFormat="1" applyFont="1" applyFill="1" applyBorder="1" applyAlignment="1" applyProtection="1">
      <alignment vertical="center"/>
    </xf>
    <xf numFmtId="58" fontId="8" fillId="2" borderId="9" xfId="37" applyNumberFormat="1" applyFont="1" applyFill="1" applyBorder="1" applyAlignment="1" applyProtection="1">
      <alignment horizontal="center" vertical="center"/>
    </xf>
    <xf numFmtId="0" fontId="8" fillId="2" borderId="10" xfId="37" applyNumberFormat="1" applyFont="1" applyFill="1" applyBorder="1" applyAlignment="1" applyProtection="1">
      <alignment horizontal="center" vertical="center"/>
    </xf>
    <xf numFmtId="43" fontId="5" fillId="2" borderId="11" xfId="1" applyFont="1" applyFill="1" applyBorder="1" applyAlignment="1" applyProtection="1">
      <alignment vertical="center"/>
    </xf>
    <xf numFmtId="0" fontId="3" fillId="0" borderId="8" xfId="37" applyNumberFormat="1" applyFont="1" applyFill="1" applyBorder="1" applyAlignment="1" applyProtection="1">
      <alignment horizontal="center" vertical="center"/>
    </xf>
    <xf numFmtId="43" fontId="3" fillId="0" borderId="8" xfId="1" applyFont="1" applyFill="1" applyBorder="1" applyAlignment="1" applyProtection="1">
      <alignment horizontal="center" vertical="center" wrapText="1"/>
    </xf>
    <xf numFmtId="43" fontId="3" fillId="0" borderId="11" xfId="1" applyFont="1" applyFill="1" applyBorder="1" applyAlignment="1" applyProtection="1">
      <alignment horizontal="center" vertical="center" wrapText="1"/>
    </xf>
    <xf numFmtId="2" fontId="3" fillId="2" borderId="12" xfId="38" applyNumberFormat="1" applyFont="1" applyFill="1" applyBorder="1" applyAlignment="1">
      <alignment horizontal="center" vertical="center"/>
    </xf>
    <xf numFmtId="2" fontId="3" fillId="2" borderId="12" xfId="38" applyNumberFormat="1" applyFont="1" applyFill="1" applyBorder="1" applyAlignment="1">
      <alignment horizontal="left" vertical="center" wrapText="1"/>
    </xf>
    <xf numFmtId="43" fontId="3" fillId="2" borderId="12" xfId="1" applyFont="1" applyFill="1" applyBorder="1" applyAlignment="1">
      <alignment horizontal="left" vertical="center" wrapText="1"/>
    </xf>
    <xf numFmtId="43" fontId="3" fillId="2" borderId="13" xfId="1" applyFont="1" applyFill="1" applyBorder="1" applyAlignment="1">
      <alignment horizontal="left" vertical="center" wrapText="1"/>
    </xf>
    <xf numFmtId="2" fontId="2" fillId="3" borderId="14" xfId="38" applyNumberFormat="1" applyFont="1" applyFill="1" applyBorder="1" applyAlignment="1" applyProtection="1">
      <alignment horizontal="center" wrapText="1"/>
    </xf>
    <xf numFmtId="0" fontId="2" fillId="3" borderId="1" xfId="38" applyNumberFormat="1" applyFont="1" applyFill="1" applyBorder="1" applyAlignment="1" applyProtection="1">
      <alignment wrapText="1"/>
    </xf>
    <xf numFmtId="0" fontId="2" fillId="3" borderId="1" xfId="38" applyNumberFormat="1" applyFont="1" applyFill="1" applyBorder="1" applyAlignment="1" applyProtection="1">
      <alignment horizontal="center" wrapText="1"/>
    </xf>
    <xf numFmtId="1" fontId="2" fillId="3" borderId="15" xfId="38" applyNumberFormat="1" applyFont="1" applyFill="1" applyBorder="1" applyAlignment="1" applyProtection="1">
      <alignment horizontal="center" wrapText="1"/>
      <protection locked="0"/>
    </xf>
    <xf numFmtId="43" fontId="2" fillId="3" borderId="16" xfId="1" applyFont="1" applyFill="1" applyBorder="1" applyAlignment="1" applyProtection="1">
      <alignment horizontal="center" wrapText="1"/>
      <protection locked="0"/>
    </xf>
    <xf numFmtId="43" fontId="2" fillId="3" borderId="16" xfId="1" applyFont="1" applyFill="1" applyBorder="1" applyAlignment="1" applyProtection="1">
      <alignment horizontal="right" wrapText="1"/>
      <protection locked="0"/>
    </xf>
    <xf numFmtId="3" fontId="2" fillId="3" borderId="15" xfId="38" applyNumberFormat="1" applyFont="1" applyFill="1" applyBorder="1" applyAlignment="1" applyProtection="1">
      <alignment horizontal="center" wrapText="1"/>
      <protection locked="0"/>
    </xf>
    <xf numFmtId="2" fontId="2" fillId="0" borderId="14" xfId="38" applyNumberFormat="1" applyFont="1" applyFill="1" applyBorder="1" applyAlignment="1" applyProtection="1">
      <alignment horizontal="center" wrapText="1"/>
    </xf>
    <xf numFmtId="0" fontId="2" fillId="0" borderId="1" xfId="38" applyNumberFormat="1" applyFont="1" applyFill="1" applyBorder="1" applyAlignment="1" applyProtection="1">
      <alignment wrapText="1"/>
    </xf>
    <xf numFmtId="0" fontId="2" fillId="0" borderId="1" xfId="38" applyNumberFormat="1" applyFont="1" applyFill="1" applyBorder="1" applyAlignment="1" applyProtection="1">
      <alignment horizontal="center" wrapText="1"/>
    </xf>
    <xf numFmtId="3" fontId="2" fillId="0" borderId="1" xfId="38" applyNumberFormat="1" applyFont="1" applyFill="1" applyBorder="1" applyAlignment="1" applyProtection="1">
      <alignment horizontal="center" wrapText="1"/>
      <protection locked="0"/>
    </xf>
    <xf numFmtId="43" fontId="2" fillId="0" borderId="17" xfId="1" applyFont="1" applyFill="1" applyBorder="1" applyAlignment="1" applyProtection="1">
      <alignment horizontal="center" wrapText="1"/>
      <protection locked="0"/>
    </xf>
    <xf numFmtId="43" fontId="2" fillId="0" borderId="16" xfId="1" applyFont="1" applyFill="1" applyBorder="1" applyAlignment="1" applyProtection="1">
      <alignment horizontal="right" wrapText="1"/>
      <protection locked="0"/>
    </xf>
    <xf numFmtId="3" fontId="2" fillId="3" borderId="18" xfId="38" applyNumberFormat="1" applyFont="1" applyFill="1" applyBorder="1" applyAlignment="1" applyProtection="1">
      <alignment horizontal="center" wrapText="1"/>
      <protection locked="0"/>
    </xf>
    <xf numFmtId="43" fontId="2" fillId="3" borderId="19" xfId="1" applyFont="1" applyFill="1" applyBorder="1" applyAlignment="1" applyProtection="1">
      <alignment horizontal="center" wrapText="1"/>
    </xf>
    <xf numFmtId="3" fontId="2" fillId="3" borderId="1" xfId="38" applyNumberFormat="1" applyFont="1" applyFill="1" applyBorder="1" applyAlignment="1" applyProtection="1">
      <alignment horizontal="center" wrapText="1"/>
      <protection locked="0"/>
    </xf>
    <xf numFmtId="43" fontId="2" fillId="3" borderId="1" xfId="1" applyFont="1" applyFill="1" applyBorder="1" applyAlignment="1" applyProtection="1">
      <alignment horizontal="center" wrapText="1"/>
    </xf>
    <xf numFmtId="43" fontId="2" fillId="3" borderId="17" xfId="1" applyFont="1" applyFill="1" applyBorder="1" applyAlignment="1" applyProtection="1">
      <alignment horizontal="center" wrapText="1"/>
      <protection locked="0"/>
    </xf>
    <xf numFmtId="43" fontId="2" fillId="0" borderId="0" xfId="1" applyFont="1"/>
    <xf numFmtId="2" fontId="2" fillId="3" borderId="14" xfId="38" applyNumberFormat="1" applyFont="1" applyFill="1" applyBorder="1" applyAlignment="1" applyProtection="1">
      <alignment horizontal="center"/>
    </xf>
    <xf numFmtId="0" fontId="2" fillId="3" borderId="1" xfId="38" applyNumberFormat="1" applyFont="1" applyFill="1" applyBorder="1" applyAlignment="1" applyProtection="1"/>
    <xf numFmtId="0" fontId="2" fillId="3" borderId="1" xfId="38" applyNumberFormat="1" applyFont="1" applyFill="1" applyBorder="1" applyAlignment="1" applyProtection="1">
      <alignment horizontal="center"/>
    </xf>
    <xf numFmtId="43" fontId="2" fillId="3" borderId="17" xfId="1" applyFont="1" applyFill="1" applyBorder="1" applyAlignment="1" applyProtection="1">
      <alignment horizontal="center"/>
      <protection locked="0"/>
    </xf>
    <xf numFmtId="43" fontId="2" fillId="3" borderId="16" xfId="1" applyFont="1" applyFill="1" applyBorder="1" applyAlignment="1" applyProtection="1">
      <alignment horizontal="right"/>
      <protection locked="0"/>
    </xf>
    <xf numFmtId="0" fontId="3" fillId="2" borderId="20" xfId="38" applyFont="1" applyFill="1" applyBorder="1" applyAlignment="1">
      <alignment horizontal="left" vertical="center"/>
    </xf>
    <xf numFmtId="0" fontId="2" fillId="2" borderId="20" xfId="38" applyFont="1" applyFill="1" applyBorder="1" applyAlignment="1" applyProtection="1">
      <alignment horizontal="center" vertical="center" wrapText="1"/>
    </xf>
    <xf numFmtId="4" fontId="2" fillId="2" borderId="20" xfId="38" applyNumberFormat="1" applyFont="1" applyFill="1" applyBorder="1" applyAlignment="1" applyProtection="1">
      <alignment horizontal="center" vertical="center" wrapText="1"/>
    </xf>
    <xf numFmtId="43" fontId="2" fillId="2" borderId="21" xfId="1" applyFont="1" applyFill="1" applyBorder="1" applyAlignment="1" applyProtection="1">
      <alignment horizontal="center" vertical="center" wrapText="1"/>
    </xf>
    <xf numFmtId="43" fontId="2" fillId="2" borderId="21" xfId="1" applyFont="1" applyFill="1" applyBorder="1" applyAlignment="1" applyProtection="1">
      <alignment horizontal="right" vertical="center" wrapText="1"/>
    </xf>
    <xf numFmtId="3" fontId="2" fillId="3" borderId="1" xfId="38" applyNumberFormat="1" applyFont="1" applyFill="1" applyBorder="1" applyAlignment="1" applyProtection="1">
      <alignment horizontal="center" wrapText="1"/>
    </xf>
    <xf numFmtId="43" fontId="2" fillId="3" borderId="17" xfId="1" applyFont="1" applyFill="1" applyBorder="1" applyAlignment="1" applyProtection="1">
      <alignment horizontal="center" wrapText="1"/>
    </xf>
    <xf numFmtId="43" fontId="2" fillId="3" borderId="17" xfId="1" applyFont="1" applyFill="1" applyBorder="1" applyAlignment="1" applyProtection="1">
      <alignment horizontal="right" wrapText="1"/>
    </xf>
    <xf numFmtId="177" fontId="2" fillId="3" borderId="1" xfId="38" applyNumberFormat="1" applyFont="1" applyFill="1" applyBorder="1" applyAlignment="1" applyProtection="1">
      <alignment horizontal="center" wrapText="1"/>
    </xf>
    <xf numFmtId="177" fontId="2" fillId="0" borderId="1" xfId="38" applyNumberFormat="1" applyFont="1" applyFill="1" applyBorder="1" applyAlignment="1" applyProtection="1">
      <alignment horizontal="center" wrapText="1"/>
    </xf>
    <xf numFmtId="43" fontId="2" fillId="0" borderId="17" xfId="1" applyFont="1" applyFill="1" applyBorder="1" applyAlignment="1" applyProtection="1">
      <alignment horizontal="right" wrapText="1"/>
    </xf>
    <xf numFmtId="2" fontId="3" fillId="2" borderId="22" xfId="38" applyNumberFormat="1" applyFont="1" applyFill="1" applyBorder="1" applyAlignment="1" applyProtection="1">
      <alignment horizontal="center"/>
    </xf>
    <xf numFmtId="0" fontId="3" fillId="2" borderId="23" xfId="38" applyFont="1" applyFill="1" applyBorder="1" applyAlignment="1">
      <alignment horizontal="left" vertical="center" wrapText="1"/>
    </xf>
    <xf numFmtId="0" fontId="2" fillId="2" borderId="23" xfId="38" applyFont="1" applyFill="1" applyBorder="1" applyAlignment="1">
      <alignment horizontal="left" vertical="center" wrapText="1"/>
    </xf>
    <xf numFmtId="177" fontId="2" fillId="2" borderId="23" xfId="38" applyNumberFormat="1" applyFont="1" applyFill="1" applyBorder="1" applyAlignment="1">
      <alignment horizontal="center"/>
    </xf>
    <xf numFmtId="43" fontId="2" fillId="2" borderId="24" xfId="1" applyFont="1" applyFill="1" applyBorder="1" applyAlignment="1">
      <alignment horizontal="center"/>
    </xf>
    <xf numFmtId="43" fontId="2" fillId="2" borderId="24" xfId="1" applyFont="1" applyFill="1" applyBorder="1" applyAlignment="1">
      <alignment horizontal="right"/>
    </xf>
    <xf numFmtId="43" fontId="2" fillId="3" borderId="17" xfId="1" applyFont="1" applyFill="1" applyBorder="1" applyAlignment="1" applyProtection="1">
      <alignment horizontal="right" wrapText="1"/>
      <protection locked="0"/>
    </xf>
    <xf numFmtId="43" fontId="2" fillId="0" borderId="1" xfId="1" applyFont="1" applyFill="1" applyBorder="1" applyAlignment="1" applyProtection="1">
      <alignment horizontal="center" wrapText="1"/>
      <protection locked="0"/>
    </xf>
    <xf numFmtId="43" fontId="2" fillId="0" borderId="25" xfId="1" applyFont="1" applyFill="1" applyBorder="1" applyAlignment="1" applyProtection="1">
      <alignment horizontal="right" wrapText="1"/>
      <protection locked="0"/>
    </xf>
    <xf numFmtId="2" fontId="3" fillId="0" borderId="0" xfId="0" applyNumberFormat="1" applyFont="1"/>
    <xf numFmtId="43" fontId="2" fillId="3" borderId="1" xfId="1" applyFont="1" applyFill="1" applyBorder="1" applyAlignment="1" applyProtection="1">
      <alignment horizontal="center" wrapText="1"/>
      <protection locked="0"/>
    </xf>
    <xf numFmtId="43" fontId="2" fillId="3" borderId="25" xfId="1" applyFont="1" applyFill="1" applyBorder="1" applyAlignment="1" applyProtection="1">
      <alignment horizontal="right" wrapText="1"/>
      <protection locked="0"/>
    </xf>
    <xf numFmtId="0" fontId="2" fillId="0" borderId="1" xfId="0" applyFont="1" applyFill="1" applyBorder="1" applyAlignment="1">
      <alignment horizontal="center"/>
    </xf>
    <xf numFmtId="2" fontId="2" fillId="3" borderId="26" xfId="38" applyNumberFormat="1" applyFont="1" applyFill="1" applyBorder="1" applyAlignment="1" applyProtection="1">
      <alignment horizontal="center" wrapText="1"/>
    </xf>
    <xf numFmtId="0" fontId="2" fillId="3" borderId="27" xfId="38" applyNumberFormat="1" applyFont="1" applyFill="1" applyBorder="1" applyAlignment="1" applyProtection="1">
      <alignment wrapText="1"/>
    </xf>
    <xf numFmtId="0" fontId="2" fillId="3" borderId="27" xfId="38" applyNumberFormat="1" applyFont="1" applyFill="1" applyBorder="1" applyAlignment="1" applyProtection="1">
      <alignment horizontal="center" wrapText="1"/>
    </xf>
    <xf numFmtId="3" fontId="2" fillId="3" borderId="27" xfId="38" applyNumberFormat="1" applyFont="1" applyFill="1" applyBorder="1" applyAlignment="1" applyProtection="1">
      <alignment horizontal="center" wrapText="1"/>
      <protection locked="0"/>
    </xf>
    <xf numFmtId="43" fontId="2" fillId="3" borderId="28" xfId="1" applyFont="1" applyFill="1" applyBorder="1" applyAlignment="1" applyProtection="1">
      <alignment horizontal="center" wrapText="1"/>
      <protection locked="0"/>
    </xf>
    <xf numFmtId="43" fontId="2" fillId="3" borderId="28" xfId="1" applyFont="1" applyFill="1" applyBorder="1" applyAlignment="1" applyProtection="1">
      <alignment horizontal="right" wrapText="1"/>
      <protection locked="0"/>
    </xf>
    <xf numFmtId="0" fontId="3" fillId="2" borderId="29" xfId="38" applyNumberFormat="1" applyFont="1" applyFill="1" applyBorder="1" applyAlignment="1" applyProtection="1"/>
    <xf numFmtId="0" fontId="2" fillId="2" borderId="29" xfId="38" applyNumberFormat="1" applyFont="1" applyFill="1" applyBorder="1" applyAlignment="1" applyProtection="1">
      <alignment horizontal="center" wrapText="1"/>
    </xf>
    <xf numFmtId="4" fontId="2" fillId="2" borderId="29" xfId="38" applyNumberFormat="1" applyFont="1" applyFill="1" applyBorder="1" applyAlignment="1" applyProtection="1">
      <alignment horizontal="center" wrapText="1"/>
    </xf>
    <xf numFmtId="43" fontId="2" fillId="2" borderId="30" xfId="1" applyFont="1" applyFill="1" applyBorder="1" applyAlignment="1" applyProtection="1">
      <alignment horizontal="center" wrapText="1"/>
    </xf>
    <xf numFmtId="43" fontId="2" fillId="2" borderId="30" xfId="1" applyFont="1" applyFill="1" applyBorder="1" applyAlignment="1" applyProtection="1">
      <alignment horizontal="right" wrapText="1"/>
    </xf>
    <xf numFmtId="2" fontId="2" fillId="0" borderId="31" xfId="38" applyNumberFormat="1" applyFont="1" applyFill="1" applyBorder="1" applyAlignment="1" applyProtection="1">
      <alignment horizontal="center" wrapText="1"/>
    </xf>
    <xf numFmtId="0" fontId="2" fillId="0" borderId="15" xfId="38" applyNumberFormat="1" applyFont="1" applyFill="1" applyBorder="1" applyAlignment="1" applyProtection="1">
      <alignment horizontal="left" wrapText="1"/>
    </xf>
    <xf numFmtId="0" fontId="2" fillId="0" borderId="15" xfId="38" applyNumberFormat="1" applyFont="1" applyFill="1" applyBorder="1" applyAlignment="1" applyProtection="1">
      <alignment horizontal="center" wrapText="1"/>
    </xf>
    <xf numFmtId="4" fontId="2" fillId="0" borderId="15" xfId="38" applyNumberFormat="1" applyFont="1" applyFill="1" applyBorder="1" applyAlignment="1" applyProtection="1">
      <alignment horizontal="center" wrapText="1"/>
      <protection locked="0"/>
    </xf>
    <xf numFmtId="43" fontId="2" fillId="0" borderId="16" xfId="1" applyFont="1" applyFill="1" applyBorder="1" applyAlignment="1" applyProtection="1">
      <alignment horizontal="center" wrapText="1"/>
      <protection locked="0"/>
    </xf>
    <xf numFmtId="2" fontId="2" fillId="3" borderId="31" xfId="38" applyNumberFormat="1" applyFont="1" applyFill="1" applyBorder="1" applyAlignment="1" applyProtection="1">
      <alignment horizontal="center" wrapText="1"/>
    </xf>
    <xf numFmtId="0" fontId="2" fillId="3" borderId="15" xfId="38" applyNumberFormat="1" applyFont="1" applyFill="1" applyBorder="1" applyAlignment="1" applyProtection="1">
      <alignment horizontal="left" wrapText="1"/>
    </xf>
    <xf numFmtId="0" fontId="2" fillId="3" borderId="15" xfId="38" applyNumberFormat="1" applyFont="1" applyFill="1" applyBorder="1" applyAlignment="1" applyProtection="1">
      <alignment horizontal="center" wrapText="1"/>
    </xf>
    <xf numFmtId="4" fontId="2" fillId="3" borderId="15" xfId="38" applyNumberFormat="1" applyFont="1" applyFill="1" applyBorder="1" applyAlignment="1" applyProtection="1">
      <alignment horizontal="center" wrapText="1"/>
      <protection locked="0"/>
    </xf>
    <xf numFmtId="0" fontId="3" fillId="2" borderId="29" xfId="38" applyNumberFormat="1" applyFont="1" applyFill="1" applyBorder="1" applyAlignment="1" applyProtection="1">
      <alignment horizontal="left" wrapText="1"/>
    </xf>
    <xf numFmtId="4" fontId="2" fillId="2" borderId="29" xfId="38" applyNumberFormat="1" applyFont="1" applyFill="1" applyBorder="1" applyAlignment="1" applyProtection="1">
      <alignment horizontal="center" wrapText="1"/>
      <protection locked="0"/>
    </xf>
    <xf numFmtId="43" fontId="2" fillId="2" borderId="30" xfId="1" applyFont="1" applyFill="1" applyBorder="1" applyAlignment="1" applyProtection="1">
      <alignment horizontal="center" wrapText="1"/>
      <protection locked="0"/>
    </xf>
    <xf numFmtId="43" fontId="2" fillId="2" borderId="30" xfId="1" applyFont="1" applyFill="1" applyBorder="1" applyAlignment="1" applyProtection="1">
      <alignment horizontal="right" wrapText="1"/>
      <protection locked="0"/>
    </xf>
    <xf numFmtId="0" fontId="2" fillId="3" borderId="1" xfId="38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 wrapText="1"/>
    </xf>
    <xf numFmtId="2" fontId="3" fillId="2" borderId="32" xfId="38" applyNumberFormat="1" applyFont="1" applyFill="1" applyBorder="1" applyAlignment="1">
      <alignment horizontal="center" vertical="center"/>
    </xf>
    <xf numFmtId="0" fontId="2" fillId="0" borderId="15" xfId="38" applyNumberFormat="1" applyFont="1" applyFill="1" applyBorder="1" applyAlignment="1" applyProtection="1">
      <alignment wrapText="1"/>
    </xf>
    <xf numFmtId="0" fontId="2" fillId="3" borderId="15" xfId="38" applyNumberFormat="1" applyFont="1" applyFill="1" applyBorder="1" applyAlignment="1" applyProtection="1">
      <alignment wrapText="1"/>
    </xf>
    <xf numFmtId="2" fontId="2" fillId="3" borderId="0" xfId="0" applyNumberFormat="1" applyFont="1" applyFill="1"/>
    <xf numFmtId="2" fontId="2" fillId="3" borderId="33" xfId="38" applyNumberFormat="1" applyFont="1" applyFill="1" applyBorder="1" applyAlignment="1" applyProtection="1">
      <alignment horizontal="center" vertical="center" wrapText="1"/>
    </xf>
    <xf numFmtId="0" fontId="3" fillId="3" borderId="34" xfId="38" applyFont="1" applyFill="1" applyBorder="1" applyAlignment="1" applyProtection="1">
      <alignment horizontal="center" vertical="center" wrapText="1"/>
    </xf>
    <xf numFmtId="0" fontId="2" fillId="3" borderId="34" xfId="38" applyFont="1" applyFill="1" applyBorder="1" applyAlignment="1" applyProtection="1">
      <alignment horizontal="center" vertical="center" wrapText="1"/>
    </xf>
    <xf numFmtId="4" fontId="2" fillId="3" borderId="34" xfId="38" applyNumberFormat="1" applyFont="1" applyFill="1" applyBorder="1" applyAlignment="1" applyProtection="1">
      <alignment horizontal="center" vertical="center" wrapText="1"/>
    </xf>
    <xf numFmtId="43" fontId="2" fillId="3" borderId="35" xfId="1" applyFont="1" applyFill="1" applyBorder="1" applyAlignment="1" applyProtection="1">
      <alignment horizontal="center" vertical="center" wrapText="1"/>
    </xf>
    <xf numFmtId="43" fontId="2" fillId="3" borderId="35" xfId="1" applyFont="1" applyFill="1" applyBorder="1" applyAlignment="1" applyProtection="1">
      <alignment horizontal="right" vertical="center" wrapText="1"/>
    </xf>
    <xf numFmtId="2" fontId="2" fillId="0" borderId="0" xfId="0" applyNumberFormat="1" applyFont="1" applyAlignment="1">
      <alignment horizontal="center" vertical="center"/>
    </xf>
    <xf numFmtId="43" fontId="2" fillId="0" borderId="0" xfId="1" applyFont="1" applyFill="1" applyBorder="1"/>
    <xf numFmtId="178" fontId="2" fillId="0" borderId="15" xfId="38" applyNumberFormat="1" applyFont="1" applyFill="1" applyBorder="1" applyAlignment="1" applyProtection="1">
      <alignment horizontal="center" wrapText="1"/>
    </xf>
    <xf numFmtId="43" fontId="2" fillId="3" borderId="19" xfId="1" applyFont="1" applyFill="1" applyBorder="1" applyAlignment="1" applyProtection="1">
      <alignment horizontal="center" wrapText="1"/>
      <protection locked="0"/>
    </xf>
    <xf numFmtId="43" fontId="2" fillId="3" borderId="36" xfId="1" applyFont="1" applyFill="1" applyBorder="1" applyAlignment="1" applyProtection="1">
      <alignment horizontal="right" wrapText="1"/>
      <protection locked="0"/>
    </xf>
    <xf numFmtId="43" fontId="2" fillId="3" borderId="37" xfId="1" applyFont="1" applyFill="1" applyBorder="1" applyAlignment="1" applyProtection="1">
      <alignment horizontal="right" wrapText="1"/>
      <protection locked="0"/>
    </xf>
    <xf numFmtId="43" fontId="2" fillId="3" borderId="16" xfId="1" applyFont="1" applyFill="1" applyBorder="1" applyAlignment="1">
      <alignment horizontal="center"/>
    </xf>
    <xf numFmtId="43" fontId="2" fillId="3" borderId="38" xfId="1" applyFont="1" applyFill="1" applyBorder="1" applyAlignment="1">
      <alignment horizontal="right"/>
    </xf>
    <xf numFmtId="2" fontId="2" fillId="3" borderId="14" xfId="38" applyNumberFormat="1" applyFont="1" applyFill="1" applyBorder="1" applyAlignment="1">
      <alignment horizontal="center" vertical="center"/>
    </xf>
    <xf numFmtId="2" fontId="2" fillId="3" borderId="31" xfId="38" applyNumberFormat="1" applyFont="1" applyFill="1" applyBorder="1" applyAlignment="1">
      <alignment horizontal="center" vertical="center"/>
    </xf>
    <xf numFmtId="2" fontId="2" fillId="0" borderId="39" xfId="38" applyNumberFormat="1" applyFont="1" applyFill="1" applyBorder="1" applyAlignment="1">
      <alignment horizontal="center" vertical="center"/>
    </xf>
    <xf numFmtId="0" fontId="2" fillId="0" borderId="40" xfId="38" applyNumberFormat="1" applyFont="1" applyFill="1" applyBorder="1" applyAlignment="1" applyProtection="1"/>
    <xf numFmtId="0" fontId="2" fillId="0" borderId="40" xfId="38" applyNumberFormat="1" applyFont="1" applyFill="1" applyBorder="1" applyAlignment="1" applyProtection="1">
      <alignment horizontal="center" wrapText="1"/>
    </xf>
    <xf numFmtId="3" fontId="2" fillId="0" borderId="40" xfId="38" applyNumberFormat="1" applyFont="1" applyFill="1" applyBorder="1" applyAlignment="1" applyProtection="1">
      <alignment horizontal="center" wrapText="1"/>
      <protection locked="0"/>
    </xf>
    <xf numFmtId="43" fontId="2" fillId="0" borderId="41" xfId="1" applyFont="1" applyFill="1" applyBorder="1" applyAlignment="1" applyProtection="1">
      <alignment horizontal="center" wrapText="1"/>
      <protection locked="0"/>
    </xf>
    <xf numFmtId="43" fontId="2" fillId="0" borderId="41" xfId="1" applyFont="1" applyFill="1" applyBorder="1" applyAlignment="1" applyProtection="1">
      <alignment horizontal="right" wrapText="1"/>
      <protection locked="0"/>
    </xf>
    <xf numFmtId="2" fontId="3" fillId="2" borderId="33" xfId="38" applyNumberFormat="1" applyFont="1" applyFill="1" applyBorder="1" applyAlignment="1" applyProtection="1">
      <alignment horizontal="center" vertical="center"/>
    </xf>
    <xf numFmtId="0" fontId="3" fillId="2" borderId="34" xfId="38" applyFont="1" applyFill="1" applyBorder="1" applyAlignment="1" applyProtection="1">
      <alignment vertical="center" wrapText="1"/>
    </xf>
    <xf numFmtId="0" fontId="2" fillId="2" borderId="34" xfId="38" applyFont="1" applyFill="1" applyBorder="1" applyAlignment="1" applyProtection="1">
      <alignment horizontal="center" vertical="center" wrapText="1"/>
    </xf>
    <xf numFmtId="3" fontId="2" fillId="2" borderId="34" xfId="38" applyNumberFormat="1" applyFont="1" applyFill="1" applyBorder="1" applyAlignment="1" applyProtection="1">
      <alignment horizontal="center" vertical="center" wrapText="1"/>
    </xf>
    <xf numFmtId="43" fontId="2" fillId="2" borderId="35" xfId="1" applyFont="1" applyFill="1" applyBorder="1" applyAlignment="1" applyProtection="1">
      <alignment horizontal="center" vertical="center" wrapText="1"/>
    </xf>
    <xf numFmtId="43" fontId="2" fillId="2" borderId="35" xfId="1" applyFont="1" applyFill="1" applyBorder="1" applyAlignment="1" applyProtection="1">
      <alignment horizontal="right" vertical="center" wrapText="1"/>
    </xf>
    <xf numFmtId="2" fontId="2" fillId="3" borderId="12" xfId="38" applyNumberFormat="1" applyFont="1" applyFill="1" applyBorder="1" applyAlignment="1">
      <alignment horizontal="center" vertical="center" wrapText="1"/>
    </xf>
    <xf numFmtId="0" fontId="3" fillId="3" borderId="20" xfId="38" applyFont="1" applyFill="1" applyBorder="1" applyAlignment="1" applyProtection="1">
      <alignment horizontal="center" vertical="center" wrapText="1"/>
    </xf>
    <xf numFmtId="0" fontId="2" fillId="3" borderId="20" xfId="38" applyFont="1" applyFill="1" applyBorder="1" applyAlignment="1" applyProtection="1">
      <alignment vertical="center" wrapText="1"/>
    </xf>
    <xf numFmtId="0" fontId="2" fillId="3" borderId="20" xfId="38" applyFont="1" applyFill="1" applyBorder="1" applyAlignment="1" applyProtection="1">
      <alignment horizontal="center" vertical="center" wrapText="1"/>
    </xf>
    <xf numFmtId="43" fontId="2" fillId="3" borderId="21" xfId="1" applyFont="1" applyFill="1" applyBorder="1" applyAlignment="1" applyProtection="1">
      <alignment horizontal="center" vertical="center" wrapText="1"/>
    </xf>
    <xf numFmtId="43" fontId="2" fillId="3" borderId="21" xfId="1" applyFont="1" applyFill="1" applyBorder="1" applyAlignment="1" applyProtection="1">
      <alignment horizontal="right" vertical="center" wrapText="1"/>
    </xf>
    <xf numFmtId="1" fontId="2" fillId="3" borderId="1" xfId="38" applyNumberFormat="1" applyFont="1" applyFill="1" applyBorder="1" applyAlignment="1">
      <alignment horizontal="center" vertical="center"/>
    </xf>
    <xf numFmtId="43" fontId="2" fillId="3" borderId="17" xfId="1" applyFont="1" applyFill="1" applyBorder="1" applyAlignment="1">
      <alignment horizontal="center" vertical="center"/>
    </xf>
    <xf numFmtId="43" fontId="2" fillId="3" borderId="17" xfId="1" applyFont="1" applyFill="1" applyBorder="1" applyAlignment="1">
      <alignment horizontal="right" vertical="center"/>
    </xf>
    <xf numFmtId="2" fontId="4" fillId="3" borderId="39" xfId="38" applyNumberFormat="1" applyFont="1" applyFill="1" applyBorder="1" applyAlignment="1">
      <alignment horizontal="center" vertical="center" wrapText="1"/>
    </xf>
    <xf numFmtId="0" fontId="3" fillId="3" borderId="40" xfId="38" applyFont="1" applyFill="1" applyBorder="1" applyAlignment="1" applyProtection="1">
      <alignment horizontal="center" vertical="center" wrapText="1"/>
    </xf>
    <xf numFmtId="0" fontId="4" fillId="3" borderId="40" xfId="38" applyFont="1" applyFill="1" applyBorder="1" applyAlignment="1" applyProtection="1">
      <alignment vertical="center" wrapText="1"/>
    </xf>
    <xf numFmtId="0" fontId="4" fillId="3" borderId="40" xfId="38" applyFont="1" applyFill="1" applyBorder="1" applyAlignment="1" applyProtection="1">
      <alignment horizontal="center" vertical="center" wrapText="1"/>
    </xf>
    <xf numFmtId="43" fontId="4" fillId="3" borderId="41" xfId="1" applyFont="1" applyFill="1" applyBorder="1" applyAlignment="1" applyProtection="1">
      <alignment horizontal="center" vertical="center" wrapText="1"/>
    </xf>
    <xf numFmtId="43" fontId="3" fillId="3" borderId="41" xfId="1" applyFont="1" applyFill="1" applyBorder="1" applyAlignment="1" applyProtection="1">
      <alignment horizontal="right" vertical="center" wrapText="1"/>
    </xf>
    <xf numFmtId="2" fontId="4" fillId="0" borderId="0" xfId="0" applyNumberFormat="1" applyFont="1"/>
    <xf numFmtId="0" fontId="9" fillId="0" borderId="0" xfId="0" applyFont="1"/>
    <xf numFmtId="0" fontId="10" fillId="0" borderId="0" xfId="54" applyFont="1"/>
    <xf numFmtId="0" fontId="9" fillId="0" borderId="0" xfId="0" applyFont="1" applyAlignment="1">
      <alignment horizontal="center"/>
    </xf>
    <xf numFmtId="43" fontId="3" fillId="0" borderId="0" xfId="1" applyFont="1" applyAlignment="1">
      <alignment horizontal="right"/>
    </xf>
    <xf numFmtId="0" fontId="2" fillId="0" borderId="1" xfId="0" applyFont="1" applyBorder="1"/>
    <xf numFmtId="43" fontId="3" fillId="0" borderId="0" xfId="0" applyNumberFormat="1" applyFont="1"/>
    <xf numFmtId="43" fontId="2" fillId="0" borderId="0" xfId="0" applyNumberFormat="1" applyFont="1"/>
    <xf numFmtId="43" fontId="4" fillId="0" borderId="0" xfId="0" applyNumberFormat="1" applyFont="1"/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0,0_x000d__x000a_NA_x000d__x000a_" xfId="49"/>
    <cellStyle name="Comma 2" xfId="50"/>
    <cellStyle name="Comma 3" xfId="51"/>
    <cellStyle name="Normal 2" xfId="52"/>
    <cellStyle name="Normal 2 2" xfId="53"/>
    <cellStyle name="常规_Quotation for Civil Works(按年度含SA1104)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87"/>
  <sheetViews>
    <sheetView zoomScale="136" zoomScaleNormal="136" zoomScalePageLayoutView="77" showWhiteSpace="0" topLeftCell="A65" workbookViewId="0">
      <selection activeCell="A1" sqref="$A1:$XFD1048576"/>
    </sheetView>
  </sheetViews>
  <sheetFormatPr defaultColWidth="9.13888888888889" defaultRowHeight="10.2"/>
  <cols>
    <col min="1" max="1" width="0.851851851851852" style="9" customWidth="1"/>
    <col min="2" max="2" width="5.71296296296296" style="10" customWidth="1"/>
    <col min="3" max="3" width="56.712962962963" style="9" customWidth="1"/>
    <col min="4" max="4" width="4.85185185185185" style="9" customWidth="1"/>
    <col min="5" max="5" width="7" style="11" customWidth="1"/>
    <col min="6" max="6" width="9" style="12" customWidth="1"/>
    <col min="7" max="7" width="9.57407407407407" style="13" customWidth="1"/>
    <col min="8" max="9" width="8.71296296296296" style="10" customWidth="1"/>
    <col min="10" max="10" width="4.85185185185185" style="10" customWidth="1"/>
    <col min="11" max="11" width="6.57407407407407" style="10" customWidth="1"/>
    <col min="12" max="16384" width="9.13888888888889" style="9"/>
  </cols>
  <sheetData>
    <row r="1" spans="2:7">
      <c r="B1" s="14" t="s">
        <v>0</v>
      </c>
      <c r="C1" s="15"/>
      <c r="D1" s="15"/>
      <c r="E1" s="15"/>
      <c r="F1" s="15"/>
      <c r="G1" s="16"/>
    </row>
    <row r="2" ht="10.95" spans="2:7">
      <c r="B2" s="17" t="s">
        <v>1</v>
      </c>
      <c r="C2" s="18"/>
      <c r="D2" s="18"/>
      <c r="E2" s="18"/>
      <c r="F2" s="18"/>
      <c r="G2" s="19"/>
    </row>
    <row r="3" ht="10.95" spans="2:7">
      <c r="B3" s="20"/>
      <c r="C3" s="21" t="s">
        <v>2</v>
      </c>
      <c r="D3" s="22" t="s">
        <v>3</v>
      </c>
      <c r="E3" s="23">
        <v>45992</v>
      </c>
      <c r="F3" s="24"/>
      <c r="G3" s="25"/>
    </row>
    <row r="4" s="5" customFormat="1" ht="10.95" spans="2:11">
      <c r="B4" s="26" t="s">
        <v>4</v>
      </c>
      <c r="C4" s="26" t="s">
        <v>5</v>
      </c>
      <c r="D4" s="26" t="s">
        <v>6</v>
      </c>
      <c r="E4" s="26" t="s">
        <v>7</v>
      </c>
      <c r="F4" s="27" t="s">
        <v>8</v>
      </c>
      <c r="G4" s="28" t="s">
        <v>9</v>
      </c>
      <c r="H4" s="10"/>
      <c r="I4" s="117"/>
      <c r="J4" s="117"/>
      <c r="K4" s="117"/>
    </row>
    <row r="5" spans="2:7">
      <c r="B5" s="29" t="s">
        <v>10</v>
      </c>
      <c r="C5" s="30" t="s">
        <v>11</v>
      </c>
      <c r="D5" s="30"/>
      <c r="E5" s="30"/>
      <c r="F5" s="31"/>
      <c r="G5" s="32"/>
    </row>
    <row r="6" spans="2:7">
      <c r="B6" s="33"/>
      <c r="C6" s="34" t="s">
        <v>12</v>
      </c>
      <c r="D6" s="35" t="s">
        <v>13</v>
      </c>
      <c r="E6" s="36">
        <v>0</v>
      </c>
      <c r="F6" s="37">
        <v>1500</v>
      </c>
      <c r="G6" s="38">
        <f t="shared" ref="G6:G25" si="0">E6*F6</f>
        <v>0</v>
      </c>
    </row>
    <row r="7" spans="2:7">
      <c r="B7" s="33"/>
      <c r="C7" s="34" t="s">
        <v>14</v>
      </c>
      <c r="D7" s="35" t="s">
        <v>13</v>
      </c>
      <c r="E7" s="39">
        <v>0</v>
      </c>
      <c r="F7" s="37">
        <v>12000</v>
      </c>
      <c r="G7" s="38">
        <f t="shared" si="0"/>
        <v>0</v>
      </c>
    </row>
    <row r="8" spans="2:7">
      <c r="B8" s="33"/>
      <c r="C8" s="34" t="s">
        <v>15</v>
      </c>
      <c r="D8" s="35" t="s">
        <v>16</v>
      </c>
      <c r="E8" s="39">
        <v>0</v>
      </c>
      <c r="F8" s="37">
        <v>90</v>
      </c>
      <c r="G8" s="38">
        <f t="shared" si="0"/>
        <v>0</v>
      </c>
    </row>
    <row r="9" spans="2:7">
      <c r="B9" s="33"/>
      <c r="C9" s="34" t="s">
        <v>17</v>
      </c>
      <c r="D9" s="35" t="s">
        <v>16</v>
      </c>
      <c r="E9" s="39">
        <v>0</v>
      </c>
      <c r="F9" s="37">
        <v>180</v>
      </c>
      <c r="G9" s="38">
        <f t="shared" si="0"/>
        <v>0</v>
      </c>
    </row>
    <row r="10" spans="2:7">
      <c r="B10" s="33"/>
      <c r="C10" s="34" t="s">
        <v>18</v>
      </c>
      <c r="D10" s="35" t="s">
        <v>16</v>
      </c>
      <c r="E10" s="39">
        <v>0</v>
      </c>
      <c r="F10" s="37">
        <v>360</v>
      </c>
      <c r="G10" s="38">
        <f t="shared" si="0"/>
        <v>0</v>
      </c>
    </row>
    <row r="11" spans="2:7">
      <c r="B11" s="33"/>
      <c r="C11" s="34" t="s">
        <v>19</v>
      </c>
      <c r="D11" s="35" t="s">
        <v>16</v>
      </c>
      <c r="E11" s="39">
        <v>15</v>
      </c>
      <c r="F11" s="37">
        <v>54</v>
      </c>
      <c r="G11" s="38">
        <f t="shared" si="0"/>
        <v>810</v>
      </c>
    </row>
    <row r="12" spans="2:7">
      <c r="B12" s="40"/>
      <c r="C12" s="41" t="s">
        <v>20</v>
      </c>
      <c r="D12" s="42" t="s">
        <v>16</v>
      </c>
      <c r="E12" s="43">
        <v>22</v>
      </c>
      <c r="F12" s="44">
        <v>6.2</v>
      </c>
      <c r="G12" s="45">
        <f t="shared" si="0"/>
        <v>136.4</v>
      </c>
    </row>
    <row r="13" spans="2:7">
      <c r="B13" s="33"/>
      <c r="C13" s="34" t="s">
        <v>21</v>
      </c>
      <c r="D13" s="35" t="s">
        <v>13</v>
      </c>
      <c r="E13" s="46">
        <v>0</v>
      </c>
      <c r="F13" s="47">
        <v>1140</v>
      </c>
      <c r="G13" s="38">
        <f t="shared" si="0"/>
        <v>0</v>
      </c>
    </row>
    <row r="14" spans="2:7">
      <c r="B14" s="33"/>
      <c r="C14" s="34" t="s">
        <v>22</v>
      </c>
      <c r="D14" s="48" t="s">
        <v>13</v>
      </c>
      <c r="E14" s="48">
        <v>0</v>
      </c>
      <c r="F14" s="49">
        <v>1800</v>
      </c>
      <c r="G14" s="38">
        <f t="shared" si="0"/>
        <v>0</v>
      </c>
    </row>
    <row r="15" spans="2:9">
      <c r="B15" s="33"/>
      <c r="C15" s="34" t="s">
        <v>23</v>
      </c>
      <c r="D15" s="35" t="s">
        <v>13</v>
      </c>
      <c r="E15" s="48">
        <v>0</v>
      </c>
      <c r="F15" s="50">
        <v>8000</v>
      </c>
      <c r="G15" s="38">
        <f t="shared" si="0"/>
        <v>0</v>
      </c>
      <c r="H15" s="51"/>
      <c r="I15" s="118"/>
    </row>
    <row r="16" spans="2:9">
      <c r="B16" s="33"/>
      <c r="C16" s="34" t="s">
        <v>24</v>
      </c>
      <c r="D16" s="35" t="s">
        <v>13</v>
      </c>
      <c r="E16" s="48">
        <v>0</v>
      </c>
      <c r="F16" s="50">
        <v>12000</v>
      </c>
      <c r="G16" s="38">
        <f t="shared" si="0"/>
        <v>0</v>
      </c>
      <c r="H16" s="51"/>
      <c r="I16" s="118"/>
    </row>
    <row r="17" spans="2:9">
      <c r="B17" s="33"/>
      <c r="C17" s="34" t="s">
        <v>25</v>
      </c>
      <c r="D17" s="35" t="s">
        <v>13</v>
      </c>
      <c r="E17" s="48">
        <v>0</v>
      </c>
      <c r="F17" s="50">
        <v>16000</v>
      </c>
      <c r="G17" s="38">
        <f t="shared" si="0"/>
        <v>0</v>
      </c>
      <c r="H17" s="51"/>
      <c r="I17" s="118"/>
    </row>
    <row r="18" spans="2:9">
      <c r="B18" s="33"/>
      <c r="C18" s="34" t="s">
        <v>26</v>
      </c>
      <c r="D18" s="35" t="s">
        <v>13</v>
      </c>
      <c r="E18" s="48">
        <v>11</v>
      </c>
      <c r="F18" s="50">
        <v>3000</v>
      </c>
      <c r="G18" s="38">
        <f t="shared" si="0"/>
        <v>33000</v>
      </c>
      <c r="H18" s="51"/>
      <c r="I18" s="118"/>
    </row>
    <row r="19" spans="2:9">
      <c r="B19" s="33"/>
      <c r="C19" s="34" t="s">
        <v>27</v>
      </c>
      <c r="D19" s="35" t="s">
        <v>28</v>
      </c>
      <c r="E19" s="48">
        <v>0</v>
      </c>
      <c r="F19" s="50">
        <v>25000</v>
      </c>
      <c r="G19" s="38">
        <f t="shared" si="0"/>
        <v>0</v>
      </c>
      <c r="H19" s="51"/>
      <c r="I19" s="118"/>
    </row>
    <row r="20" spans="2:7">
      <c r="B20" s="33"/>
      <c r="C20" s="34" t="s">
        <v>29</v>
      </c>
      <c r="D20" s="35" t="s">
        <v>13</v>
      </c>
      <c r="E20" s="48">
        <v>0</v>
      </c>
      <c r="F20" s="50">
        <v>405.3</v>
      </c>
      <c r="G20" s="38">
        <f t="shared" si="0"/>
        <v>0</v>
      </c>
    </row>
    <row r="21" ht="10.5" customHeight="1" spans="2:7">
      <c r="B21" s="33"/>
      <c r="C21" s="34" t="s">
        <v>30</v>
      </c>
      <c r="D21" s="35" t="s">
        <v>13</v>
      </c>
      <c r="E21" s="48">
        <v>0</v>
      </c>
      <c r="F21" s="50">
        <v>758.6</v>
      </c>
      <c r="G21" s="38">
        <f t="shared" si="0"/>
        <v>0</v>
      </c>
    </row>
    <row r="22" spans="2:7">
      <c r="B22" s="33"/>
      <c r="C22" s="34" t="s">
        <v>31</v>
      </c>
      <c r="D22" s="35" t="s">
        <v>13</v>
      </c>
      <c r="E22" s="48">
        <v>0</v>
      </c>
      <c r="F22" s="50">
        <v>798</v>
      </c>
      <c r="G22" s="38">
        <f t="shared" si="0"/>
        <v>0</v>
      </c>
    </row>
    <row r="23" spans="2:7">
      <c r="B23" s="33"/>
      <c r="C23" s="34" t="s">
        <v>32</v>
      </c>
      <c r="D23" s="35" t="s">
        <v>33</v>
      </c>
      <c r="E23" s="48">
        <v>0</v>
      </c>
      <c r="F23" s="50">
        <v>400.7</v>
      </c>
      <c r="G23" s="38">
        <f t="shared" si="0"/>
        <v>0</v>
      </c>
    </row>
    <row r="24" spans="2:7">
      <c r="B24" s="33"/>
      <c r="C24" s="34" t="s">
        <v>34</v>
      </c>
      <c r="D24" s="35" t="s">
        <v>13</v>
      </c>
      <c r="E24" s="48">
        <v>0</v>
      </c>
      <c r="F24" s="50">
        <v>3300</v>
      </c>
      <c r="G24" s="38">
        <f t="shared" si="0"/>
        <v>0</v>
      </c>
    </row>
    <row r="25" ht="10.95" spans="2:7">
      <c r="B25" s="52"/>
      <c r="C25" s="53" t="s">
        <v>35</v>
      </c>
      <c r="D25" s="54" t="s">
        <v>33</v>
      </c>
      <c r="E25" s="48">
        <v>0</v>
      </c>
      <c r="F25" s="55">
        <v>5500</v>
      </c>
      <c r="G25" s="56">
        <f t="shared" si="0"/>
        <v>0</v>
      </c>
    </row>
    <row r="26" spans="2:7">
      <c r="B26" s="29" t="s">
        <v>36</v>
      </c>
      <c r="C26" s="57" t="s">
        <v>37</v>
      </c>
      <c r="D26" s="58"/>
      <c r="E26" s="59"/>
      <c r="F26" s="60"/>
      <c r="G26" s="61"/>
    </row>
    <row r="27" spans="2:7">
      <c r="B27" s="33"/>
      <c r="C27" s="34" t="s">
        <v>38</v>
      </c>
      <c r="D27" s="35" t="s">
        <v>39</v>
      </c>
      <c r="E27" s="62">
        <v>1</v>
      </c>
      <c r="F27" s="63">
        <v>6500</v>
      </c>
      <c r="G27" s="64">
        <f t="shared" ref="G27:G33" si="1">E27*F27</f>
        <v>6500</v>
      </c>
    </row>
    <row r="28" spans="2:7">
      <c r="B28" s="33"/>
      <c r="C28" s="34" t="s">
        <v>40</v>
      </c>
      <c r="D28" s="65" t="s">
        <v>41</v>
      </c>
      <c r="E28" s="48">
        <v>1</v>
      </c>
      <c r="F28" s="50">
        <v>5800</v>
      </c>
      <c r="G28" s="64">
        <f t="shared" si="1"/>
        <v>5800</v>
      </c>
    </row>
    <row r="29" spans="2:7">
      <c r="B29" s="40"/>
      <c r="C29" s="41" t="s">
        <v>42</v>
      </c>
      <c r="D29" s="66" t="s">
        <v>16</v>
      </c>
      <c r="E29" s="43">
        <v>0</v>
      </c>
      <c r="F29" s="44">
        <v>70</v>
      </c>
      <c r="G29" s="67">
        <f t="shared" si="1"/>
        <v>0</v>
      </c>
    </row>
    <row r="30" spans="2:7">
      <c r="B30" s="40"/>
      <c r="C30" s="41" t="s">
        <v>43</v>
      </c>
      <c r="D30" s="66" t="s">
        <v>16</v>
      </c>
      <c r="E30" s="43">
        <v>82</v>
      </c>
      <c r="F30" s="44">
        <v>17.5</v>
      </c>
      <c r="G30" s="67">
        <f t="shared" si="1"/>
        <v>1435</v>
      </c>
    </row>
    <row r="31" spans="2:7">
      <c r="B31" s="33"/>
      <c r="C31" s="34" t="s">
        <v>44</v>
      </c>
      <c r="D31" s="35" t="s">
        <v>41</v>
      </c>
      <c r="E31" s="48">
        <v>1</v>
      </c>
      <c r="F31" s="50">
        <v>5500</v>
      </c>
      <c r="G31" s="64">
        <f t="shared" si="1"/>
        <v>5500</v>
      </c>
    </row>
    <row r="32" spans="2:7">
      <c r="B32" s="33"/>
      <c r="C32" s="34" t="s">
        <v>45</v>
      </c>
      <c r="D32" s="35" t="s">
        <v>39</v>
      </c>
      <c r="E32" s="48">
        <v>0</v>
      </c>
      <c r="F32" s="50">
        <v>1000</v>
      </c>
      <c r="G32" s="64">
        <f t="shared" si="1"/>
        <v>0</v>
      </c>
    </row>
    <row r="33" ht="10.95" spans="2:7">
      <c r="B33" s="40"/>
      <c r="C33" s="41" t="s">
        <v>46</v>
      </c>
      <c r="D33" s="42" t="s">
        <v>39</v>
      </c>
      <c r="E33" s="43">
        <v>0</v>
      </c>
      <c r="F33" s="44">
        <v>1500</v>
      </c>
      <c r="G33" s="67">
        <f t="shared" si="1"/>
        <v>0</v>
      </c>
    </row>
    <row r="34" ht="14.25" customHeight="1" spans="2:7">
      <c r="B34" s="29" t="s">
        <v>47</v>
      </c>
      <c r="C34" s="57" t="s">
        <v>48</v>
      </c>
      <c r="D34" s="58"/>
      <c r="E34" s="59"/>
      <c r="F34" s="60"/>
      <c r="G34" s="61"/>
    </row>
    <row r="35" ht="12.75" customHeight="1" spans="2:7">
      <c r="B35" s="33"/>
      <c r="C35" s="34" t="s">
        <v>49</v>
      </c>
      <c r="D35" s="65" t="s">
        <v>13</v>
      </c>
      <c r="E35" s="48">
        <v>2</v>
      </c>
      <c r="F35" s="50">
        <v>3000</v>
      </c>
      <c r="G35" s="64">
        <f t="shared" ref="G35:G40" si="2">E35*F35</f>
        <v>6000</v>
      </c>
    </row>
    <row r="36" ht="12" customHeight="1" spans="2:7">
      <c r="B36" s="33"/>
      <c r="C36" s="34" t="s">
        <v>50</v>
      </c>
      <c r="D36" s="65" t="s">
        <v>13</v>
      </c>
      <c r="E36" s="48">
        <v>9</v>
      </c>
      <c r="F36" s="50">
        <v>3500</v>
      </c>
      <c r="G36" s="64">
        <f t="shared" si="2"/>
        <v>31500</v>
      </c>
    </row>
    <row r="37" ht="11.25" customHeight="1" spans="2:7">
      <c r="B37" s="33"/>
      <c r="C37" s="34" t="s">
        <v>51</v>
      </c>
      <c r="D37" s="65" t="s">
        <v>33</v>
      </c>
      <c r="E37" s="48">
        <v>5</v>
      </c>
      <c r="F37" s="50">
        <v>3000</v>
      </c>
      <c r="G37" s="64">
        <f t="shared" si="2"/>
        <v>15000</v>
      </c>
    </row>
    <row r="38" spans="2:7">
      <c r="B38" s="33"/>
      <c r="C38" s="34" t="s">
        <v>52</v>
      </c>
      <c r="D38" s="65" t="s">
        <v>13</v>
      </c>
      <c r="E38" s="48">
        <v>15</v>
      </c>
      <c r="F38" s="50">
        <v>1250</v>
      </c>
      <c r="G38" s="64">
        <f t="shared" si="2"/>
        <v>18750</v>
      </c>
    </row>
    <row r="39" ht="20.4" spans="2:7">
      <c r="B39" s="33"/>
      <c r="C39" s="34" t="s">
        <v>53</v>
      </c>
      <c r="D39" s="65" t="s">
        <v>13</v>
      </c>
      <c r="E39" s="48">
        <v>70</v>
      </c>
      <c r="F39" s="50">
        <v>2000</v>
      </c>
      <c r="G39" s="64">
        <f t="shared" si="2"/>
        <v>140000</v>
      </c>
    </row>
    <row r="40" ht="10.95" spans="2:7">
      <c r="B40" s="33"/>
      <c r="C40" s="34" t="s">
        <v>54</v>
      </c>
      <c r="D40" s="65" t="s">
        <v>13</v>
      </c>
      <c r="E40" s="48">
        <v>5</v>
      </c>
      <c r="F40" s="50">
        <v>1000</v>
      </c>
      <c r="G40" s="64">
        <f t="shared" si="2"/>
        <v>5000</v>
      </c>
    </row>
    <row r="41" spans="2:7">
      <c r="B41" s="68" t="s">
        <v>55</v>
      </c>
      <c r="C41" s="69" t="s">
        <v>56</v>
      </c>
      <c r="D41" s="70"/>
      <c r="E41" s="71"/>
      <c r="F41" s="72"/>
      <c r="G41" s="73"/>
    </row>
    <row r="42" spans="2:7">
      <c r="B42" s="33"/>
      <c r="C42" s="34" t="s">
        <v>57</v>
      </c>
      <c r="D42" s="35" t="s">
        <v>16</v>
      </c>
      <c r="E42" s="48">
        <v>0</v>
      </c>
      <c r="F42" s="50">
        <v>200</v>
      </c>
      <c r="G42" s="74">
        <f t="shared" ref="G42:G50" si="3">E42*F42</f>
        <v>0</v>
      </c>
    </row>
    <row r="43" s="6" customFormat="1" spans="2:11">
      <c r="B43" s="40"/>
      <c r="C43" s="41" t="s">
        <v>58</v>
      </c>
      <c r="D43" s="42" t="s">
        <v>16</v>
      </c>
      <c r="E43" s="43">
        <v>22</v>
      </c>
      <c r="F43" s="75">
        <v>250</v>
      </c>
      <c r="G43" s="76">
        <f t="shared" si="3"/>
        <v>5500</v>
      </c>
      <c r="H43" s="77"/>
      <c r="I43" s="77"/>
      <c r="J43" s="77"/>
      <c r="K43" s="10"/>
    </row>
    <row r="44" spans="2:7">
      <c r="B44" s="40"/>
      <c r="C44" s="41" t="s">
        <v>59</v>
      </c>
      <c r="D44" s="42" t="s">
        <v>16</v>
      </c>
      <c r="E44" s="43">
        <v>0</v>
      </c>
      <c r="F44" s="75">
        <v>645</v>
      </c>
      <c r="G44" s="76">
        <f t="shared" si="3"/>
        <v>0</v>
      </c>
    </row>
    <row r="45" spans="2:7">
      <c r="B45" s="33"/>
      <c r="C45" s="34" t="s">
        <v>60</v>
      </c>
      <c r="D45" s="35" t="s">
        <v>16</v>
      </c>
      <c r="E45" s="48">
        <v>0</v>
      </c>
      <c r="F45" s="78">
        <v>845</v>
      </c>
      <c r="G45" s="79">
        <f t="shared" si="3"/>
        <v>0</v>
      </c>
    </row>
    <row r="46" spans="2:7">
      <c r="B46" s="40"/>
      <c r="C46" s="41" t="s">
        <v>61</v>
      </c>
      <c r="D46" s="42" t="s">
        <v>16</v>
      </c>
      <c r="E46" s="80">
        <v>0</v>
      </c>
      <c r="F46" s="75">
        <v>890</v>
      </c>
      <c r="G46" s="76">
        <f t="shared" si="3"/>
        <v>0</v>
      </c>
    </row>
    <row r="47" spans="2:7">
      <c r="B47" s="33"/>
      <c r="C47" s="34" t="s">
        <v>62</v>
      </c>
      <c r="D47" s="35" t="s">
        <v>16</v>
      </c>
      <c r="E47" s="48">
        <v>0</v>
      </c>
      <c r="F47" s="50">
        <v>1020</v>
      </c>
      <c r="G47" s="74">
        <f t="shared" si="3"/>
        <v>0</v>
      </c>
    </row>
    <row r="48" spans="2:7">
      <c r="B48" s="33"/>
      <c r="C48" s="34" t="s">
        <v>63</v>
      </c>
      <c r="D48" s="35" t="s">
        <v>16</v>
      </c>
      <c r="E48" s="48">
        <v>0</v>
      </c>
      <c r="F48" s="50">
        <v>515</v>
      </c>
      <c r="G48" s="74">
        <f t="shared" si="3"/>
        <v>0</v>
      </c>
    </row>
    <row r="49" spans="2:7">
      <c r="B49" s="33"/>
      <c r="C49" s="34" t="s">
        <v>64</v>
      </c>
      <c r="D49" s="35" t="s">
        <v>16</v>
      </c>
      <c r="E49" s="48">
        <v>0</v>
      </c>
      <c r="F49" s="50">
        <v>3000</v>
      </c>
      <c r="G49" s="74">
        <f t="shared" si="3"/>
        <v>0</v>
      </c>
    </row>
    <row r="50" spans="2:7">
      <c r="B50" s="81"/>
      <c r="C50" s="82" t="s">
        <v>65</v>
      </c>
      <c r="D50" s="83" t="s">
        <v>16</v>
      </c>
      <c r="E50" s="84">
        <v>0</v>
      </c>
      <c r="F50" s="85">
        <v>13000</v>
      </c>
      <c r="G50" s="86">
        <f t="shared" si="3"/>
        <v>0</v>
      </c>
    </row>
    <row r="51" spans="2:7">
      <c r="B51" s="68" t="s">
        <v>66</v>
      </c>
      <c r="C51" s="87" t="s">
        <v>67</v>
      </c>
      <c r="D51" s="88"/>
      <c r="E51" s="89"/>
      <c r="F51" s="90"/>
      <c r="G51" s="91"/>
    </row>
    <row r="52" spans="2:7">
      <c r="B52" s="92"/>
      <c r="C52" s="93" t="s">
        <v>68</v>
      </c>
      <c r="D52" s="94" t="s">
        <v>16</v>
      </c>
      <c r="E52" s="95">
        <v>66</v>
      </c>
      <c r="F52" s="96">
        <v>6</v>
      </c>
      <c r="G52" s="45">
        <f t="shared" ref="G52:G54" si="4">E52*F52</f>
        <v>396</v>
      </c>
    </row>
    <row r="53" spans="2:7">
      <c r="B53" s="97"/>
      <c r="C53" s="98" t="s">
        <v>69</v>
      </c>
      <c r="D53" s="99" t="s">
        <v>16</v>
      </c>
      <c r="E53" s="100">
        <v>0</v>
      </c>
      <c r="F53" s="37">
        <v>8</v>
      </c>
      <c r="G53" s="38">
        <f t="shared" si="4"/>
        <v>0</v>
      </c>
    </row>
    <row r="54" spans="2:7">
      <c r="B54" s="97"/>
      <c r="C54" s="98" t="s">
        <v>70</v>
      </c>
      <c r="D54" s="99" t="s">
        <v>16</v>
      </c>
      <c r="E54" s="100">
        <v>0</v>
      </c>
      <c r="F54" s="37">
        <v>11</v>
      </c>
      <c r="G54" s="38">
        <f t="shared" si="4"/>
        <v>0</v>
      </c>
    </row>
    <row r="55" spans="2:7">
      <c r="B55" s="68" t="s">
        <v>71</v>
      </c>
      <c r="C55" s="101" t="s">
        <v>72</v>
      </c>
      <c r="D55" s="88"/>
      <c r="E55" s="102"/>
      <c r="F55" s="103"/>
      <c r="G55" s="104"/>
    </row>
    <row r="56" spans="2:7">
      <c r="B56" s="97"/>
      <c r="C56" s="98" t="s">
        <v>73</v>
      </c>
      <c r="D56" s="105" t="s">
        <v>16</v>
      </c>
      <c r="E56" s="48">
        <v>0</v>
      </c>
      <c r="F56" s="37">
        <v>737</v>
      </c>
      <c r="G56" s="38">
        <f t="shared" ref="G56:G58" si="5">E56*F56</f>
        <v>0</v>
      </c>
    </row>
    <row r="57" spans="2:7">
      <c r="B57" s="92"/>
      <c r="C57" s="93" t="s">
        <v>74</v>
      </c>
      <c r="D57" s="106" t="s">
        <v>16</v>
      </c>
      <c r="E57" s="43">
        <v>0</v>
      </c>
      <c r="F57" s="96">
        <v>1795</v>
      </c>
      <c r="G57" s="45">
        <f t="shared" si="5"/>
        <v>0</v>
      </c>
    </row>
    <row r="58" ht="10.95" spans="2:7">
      <c r="B58" s="97"/>
      <c r="C58" s="98" t="s">
        <v>75</v>
      </c>
      <c r="D58" s="99" t="s">
        <v>13</v>
      </c>
      <c r="E58" s="48">
        <v>0</v>
      </c>
      <c r="F58" s="37">
        <v>1794</v>
      </c>
      <c r="G58" s="38">
        <f t="shared" si="5"/>
        <v>0</v>
      </c>
    </row>
    <row r="59" spans="2:7">
      <c r="B59" s="107" t="s">
        <v>76</v>
      </c>
      <c r="C59" s="101" t="s">
        <v>77</v>
      </c>
      <c r="D59" s="88"/>
      <c r="E59" s="102"/>
      <c r="F59" s="103"/>
      <c r="G59" s="104"/>
    </row>
    <row r="60" spans="2:7">
      <c r="B60" s="92"/>
      <c r="C60" s="108" t="s">
        <v>78</v>
      </c>
      <c r="D60" s="94" t="s">
        <v>16</v>
      </c>
      <c r="E60" s="43">
        <v>0</v>
      </c>
      <c r="F60" s="96">
        <v>25</v>
      </c>
      <c r="G60" s="45">
        <f t="shared" ref="G60:G63" si="6">E60*F60</f>
        <v>0</v>
      </c>
    </row>
    <row r="61" s="7" customFormat="1" ht="10.95" spans="2:11">
      <c r="B61" s="97"/>
      <c r="C61" s="109" t="s">
        <v>79</v>
      </c>
      <c r="D61" s="99" t="s">
        <v>16</v>
      </c>
      <c r="E61" s="48">
        <v>4591</v>
      </c>
      <c r="F61" s="37">
        <v>40</v>
      </c>
      <c r="G61" s="38">
        <f t="shared" si="6"/>
        <v>183640</v>
      </c>
      <c r="H61" s="110"/>
      <c r="I61" s="110"/>
      <c r="J61" s="110"/>
      <c r="K61" s="10"/>
    </row>
    <row r="62" spans="2:7">
      <c r="B62" s="107" t="s">
        <v>80</v>
      </c>
      <c r="C62" s="69" t="s">
        <v>81</v>
      </c>
      <c r="D62" s="70"/>
      <c r="E62" s="71"/>
      <c r="F62" s="72"/>
      <c r="G62" s="73" t="s">
        <v>82</v>
      </c>
    </row>
    <row r="63" ht="10.95" spans="2:7">
      <c r="B63" s="97"/>
      <c r="C63" s="109" t="s">
        <v>83</v>
      </c>
      <c r="D63" s="99" t="s">
        <v>16</v>
      </c>
      <c r="E63" s="48">
        <v>0</v>
      </c>
      <c r="F63" s="37">
        <v>250</v>
      </c>
      <c r="G63" s="38">
        <f t="shared" si="6"/>
        <v>0</v>
      </c>
    </row>
    <row r="64" ht="10.95" spans="2:7">
      <c r="B64" s="111"/>
      <c r="C64" s="112" t="s">
        <v>84</v>
      </c>
      <c r="D64" s="113"/>
      <c r="E64" s="114"/>
      <c r="F64" s="115"/>
      <c r="G64" s="116" t="s">
        <v>82</v>
      </c>
    </row>
    <row r="65" spans="2:7">
      <c r="B65" s="107" t="s">
        <v>85</v>
      </c>
      <c r="C65" s="69" t="s">
        <v>86</v>
      </c>
      <c r="D65" s="70"/>
      <c r="E65" s="71"/>
      <c r="F65" s="72"/>
      <c r="G65" s="73"/>
    </row>
    <row r="66" s="6" customFormat="1" ht="10.95" spans="2:11">
      <c r="B66" s="92"/>
      <c r="C66" s="108" t="s">
        <v>87</v>
      </c>
      <c r="D66" s="119" t="s">
        <v>16</v>
      </c>
      <c r="E66" s="43">
        <v>22</v>
      </c>
      <c r="F66" s="96">
        <v>5</v>
      </c>
      <c r="G66" s="45">
        <f t="shared" ref="G66:G73" si="7">E66*F66</f>
        <v>110</v>
      </c>
      <c r="H66" s="77"/>
      <c r="I66" s="77"/>
      <c r="J66" s="77"/>
      <c r="K66" s="10"/>
    </row>
    <row r="67" spans="2:15">
      <c r="B67" s="107" t="s">
        <v>88</v>
      </c>
      <c r="C67" s="69" t="s">
        <v>89</v>
      </c>
      <c r="D67" s="70"/>
      <c r="E67" s="71"/>
      <c r="F67" s="72"/>
      <c r="G67" s="73" t="s">
        <v>82</v>
      </c>
      <c r="O67" s="159"/>
    </row>
    <row r="68" s="6" customFormat="1" spans="2:11">
      <c r="B68" s="33"/>
      <c r="C68" s="53" t="s">
        <v>90</v>
      </c>
      <c r="D68" s="105" t="s">
        <v>13</v>
      </c>
      <c r="E68" s="48">
        <v>0</v>
      </c>
      <c r="F68" s="50">
        <v>6000</v>
      </c>
      <c r="G68" s="74">
        <f t="shared" si="7"/>
        <v>0</v>
      </c>
      <c r="H68" s="77"/>
      <c r="I68" s="77"/>
      <c r="J68" s="77"/>
      <c r="K68" s="10"/>
    </row>
    <row r="69" spans="2:7">
      <c r="B69" s="97"/>
      <c r="C69" s="109" t="s">
        <v>91</v>
      </c>
      <c r="D69" s="105" t="s">
        <v>13</v>
      </c>
      <c r="E69" s="48">
        <v>0</v>
      </c>
      <c r="F69" s="50">
        <v>15000</v>
      </c>
      <c r="G69" s="74">
        <f t="shared" si="7"/>
        <v>0</v>
      </c>
    </row>
    <row r="70" spans="2:7">
      <c r="B70" s="33"/>
      <c r="C70" s="34" t="s">
        <v>92</v>
      </c>
      <c r="D70" s="105" t="s">
        <v>13</v>
      </c>
      <c r="E70" s="48">
        <v>0</v>
      </c>
      <c r="F70" s="50">
        <v>25000</v>
      </c>
      <c r="G70" s="38">
        <f t="shared" si="7"/>
        <v>0</v>
      </c>
    </row>
    <row r="71" s="6" customFormat="1" spans="2:14">
      <c r="B71" s="97"/>
      <c r="C71" s="34" t="s">
        <v>93</v>
      </c>
      <c r="D71" s="105" t="s">
        <v>13</v>
      </c>
      <c r="E71" s="48">
        <v>0</v>
      </c>
      <c r="F71" s="120">
        <v>4300</v>
      </c>
      <c r="G71" s="121">
        <f t="shared" si="7"/>
        <v>0</v>
      </c>
      <c r="H71" s="77"/>
      <c r="I71" s="77"/>
      <c r="J71" s="77"/>
      <c r="K71" s="10"/>
      <c r="N71" s="160"/>
    </row>
    <row r="72" spans="2:7">
      <c r="B72" s="33"/>
      <c r="C72" s="34" t="s">
        <v>94</v>
      </c>
      <c r="D72" s="105" t="s">
        <v>13</v>
      </c>
      <c r="E72" s="48">
        <v>0</v>
      </c>
      <c r="F72" s="120">
        <v>7100</v>
      </c>
      <c r="G72" s="122">
        <f t="shared" si="7"/>
        <v>0</v>
      </c>
    </row>
    <row r="73" ht="10.95" spans="2:7">
      <c r="B73" s="97"/>
      <c r="C73" s="34" t="s">
        <v>95</v>
      </c>
      <c r="D73" s="105" t="s">
        <v>13</v>
      </c>
      <c r="E73" s="48">
        <v>0</v>
      </c>
      <c r="F73" s="123">
        <v>10500</v>
      </c>
      <c r="G73" s="124">
        <f t="shared" si="7"/>
        <v>0</v>
      </c>
    </row>
    <row r="74" s="6" customFormat="1" spans="2:11">
      <c r="B74" s="107" t="s">
        <v>96</v>
      </c>
      <c r="C74" s="69" t="s">
        <v>97</v>
      </c>
      <c r="D74" s="70"/>
      <c r="E74" s="71"/>
      <c r="F74" s="72"/>
      <c r="G74" s="73"/>
      <c r="H74" s="77"/>
      <c r="I74" s="77"/>
      <c r="J74" s="77"/>
      <c r="K74" s="10"/>
    </row>
    <row r="75" spans="2:7">
      <c r="B75" s="125"/>
      <c r="C75" s="109" t="s">
        <v>98</v>
      </c>
      <c r="D75" s="99" t="s">
        <v>16</v>
      </c>
      <c r="E75" s="39">
        <v>0</v>
      </c>
      <c r="F75" s="37">
        <v>673</v>
      </c>
      <c r="G75" s="38">
        <f t="shared" ref="G75:G83" si="8">E75*F75</f>
        <v>0</v>
      </c>
    </row>
    <row r="76" ht="10.95" spans="2:7">
      <c r="B76" s="126"/>
      <c r="C76" s="109" t="s">
        <v>99</v>
      </c>
      <c r="D76" s="99" t="s">
        <v>16</v>
      </c>
      <c r="E76" s="39">
        <v>0</v>
      </c>
      <c r="F76" s="37">
        <v>673</v>
      </c>
      <c r="G76" s="38">
        <f t="shared" si="8"/>
        <v>0</v>
      </c>
    </row>
    <row r="77" s="6" customFormat="1" spans="2:11">
      <c r="B77" s="107" t="s">
        <v>100</v>
      </c>
      <c r="C77" s="69" t="s">
        <v>101</v>
      </c>
      <c r="D77" s="70"/>
      <c r="E77" s="71" t="s">
        <v>82</v>
      </c>
      <c r="F77" s="72"/>
      <c r="G77" s="73"/>
      <c r="H77" s="77"/>
      <c r="I77" s="77"/>
      <c r="J77" s="77"/>
      <c r="K77" s="10"/>
    </row>
    <row r="78" spans="2:7">
      <c r="B78" s="125"/>
      <c r="C78" s="109" t="s">
        <v>102</v>
      </c>
      <c r="D78" s="99" t="s">
        <v>103</v>
      </c>
      <c r="E78" s="39">
        <v>242</v>
      </c>
      <c r="F78" s="37">
        <v>500</v>
      </c>
      <c r="G78" s="38">
        <f t="shared" si="8"/>
        <v>121000</v>
      </c>
    </row>
    <row r="79" spans="2:7">
      <c r="B79" s="126"/>
      <c r="C79" s="109" t="s">
        <v>104</v>
      </c>
      <c r="D79" s="99" t="s">
        <v>103</v>
      </c>
      <c r="E79" s="39">
        <v>242</v>
      </c>
      <c r="F79" s="37">
        <v>400</v>
      </c>
      <c r="G79" s="38">
        <f t="shared" si="8"/>
        <v>96800</v>
      </c>
    </row>
    <row r="80" spans="2:7">
      <c r="B80" s="126"/>
      <c r="C80" s="109" t="s">
        <v>105</v>
      </c>
      <c r="D80" s="99" t="s">
        <v>103</v>
      </c>
      <c r="E80" s="39">
        <v>0</v>
      </c>
      <c r="F80" s="37">
        <v>400</v>
      </c>
      <c r="G80" s="38">
        <f t="shared" si="8"/>
        <v>0</v>
      </c>
    </row>
    <row r="81" ht="10.95" spans="2:7">
      <c r="B81" s="127"/>
      <c r="C81" s="128" t="s">
        <v>106</v>
      </c>
      <c r="D81" s="129" t="s">
        <v>107</v>
      </c>
      <c r="E81" s="130">
        <v>0</v>
      </c>
      <c r="F81" s="131">
        <v>35</v>
      </c>
      <c r="G81" s="132">
        <f t="shared" si="8"/>
        <v>0</v>
      </c>
    </row>
    <row r="82" ht="10.95" spans="2:7">
      <c r="B82" s="133" t="s">
        <v>108</v>
      </c>
      <c r="C82" s="134" t="s">
        <v>109</v>
      </c>
      <c r="D82" s="135" t="s">
        <v>13</v>
      </c>
      <c r="E82" s="136">
        <v>0</v>
      </c>
      <c r="F82" s="137">
        <v>15000</v>
      </c>
      <c r="G82" s="138">
        <f t="shared" si="8"/>
        <v>0</v>
      </c>
    </row>
    <row r="83" s="6" customFormat="1" ht="10.95" spans="2:11">
      <c r="B83" s="133" t="s">
        <v>110</v>
      </c>
      <c r="C83" s="134" t="s">
        <v>111</v>
      </c>
      <c r="D83" s="135" t="s">
        <v>13</v>
      </c>
      <c r="E83" s="136">
        <v>0</v>
      </c>
      <c r="F83" s="137">
        <v>4000</v>
      </c>
      <c r="G83" s="138">
        <f t="shared" si="8"/>
        <v>0</v>
      </c>
      <c r="H83" s="77"/>
      <c r="I83" s="77"/>
      <c r="J83" s="77"/>
      <c r="K83" s="10"/>
    </row>
    <row r="84" spans="2:7">
      <c r="B84" s="139"/>
      <c r="C84" s="140" t="s">
        <v>112</v>
      </c>
      <c r="D84" s="141"/>
      <c r="E84" s="142"/>
      <c r="F84" s="143"/>
      <c r="G84" s="144">
        <f>SUM(G5:G83)</f>
        <v>676877.4</v>
      </c>
    </row>
    <row r="85" spans="2:12">
      <c r="B85" s="125"/>
      <c r="C85" s="105" t="s">
        <v>113</v>
      </c>
      <c r="D85" s="35"/>
      <c r="E85" s="145"/>
      <c r="F85" s="146"/>
      <c r="G85" s="147">
        <f>16%*G84</f>
        <v>108300.384</v>
      </c>
      <c r="L85" s="161"/>
    </row>
    <row r="86" s="8" customFormat="1" ht="10.95" spans="2:12">
      <c r="B86" s="148"/>
      <c r="C86" s="149" t="s">
        <v>114</v>
      </c>
      <c r="D86" s="150"/>
      <c r="E86" s="151"/>
      <c r="F86" s="152"/>
      <c r="G86" s="153">
        <f>SUM(G84:G85)</f>
        <v>785177.784</v>
      </c>
      <c r="H86" s="154"/>
      <c r="I86" s="154"/>
      <c r="J86" s="154"/>
      <c r="K86" s="10"/>
      <c r="L86" s="162"/>
    </row>
    <row r="87" s="8" customFormat="1" spans="2:11">
      <c r="B87" s="10"/>
      <c r="C87" s="155"/>
      <c r="D87" s="156"/>
      <c r="E87" s="157"/>
      <c r="F87" s="12"/>
      <c r="G87" s="158"/>
      <c r="H87" s="154"/>
      <c r="I87" s="154"/>
      <c r="J87" s="154"/>
      <c r="K87" s="154"/>
    </row>
  </sheetData>
  <mergeCells count="3">
    <mergeCell ref="B1:G1"/>
    <mergeCell ref="B2:G2"/>
    <mergeCell ref="E3:F3"/>
  </mergeCells>
  <pageMargins left="0.7" right="0.63" top="0.29" bottom="0.16" header="0.14" footer="0.12"/>
  <pageSetup paperSize="1" scale="7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7"/>
  <sheetViews>
    <sheetView tabSelected="1" topLeftCell="A19" workbookViewId="0">
      <selection activeCell="I30" sqref="I30"/>
    </sheetView>
  </sheetViews>
  <sheetFormatPr defaultColWidth="8.88888888888889" defaultRowHeight="14.4"/>
  <cols>
    <col min="2" max="2" width="33" customWidth="1"/>
    <col min="3" max="3" width="25.2222222222222" customWidth="1"/>
    <col min="4" max="4" width="34.5555555555556" customWidth="1"/>
    <col min="5" max="5" width="20.7777777777778" customWidth="1"/>
  </cols>
  <sheetData>
    <row r="1" customFormat="1" spans="2:5">
      <c r="B1" s="1" t="s">
        <v>5</v>
      </c>
      <c r="C1" s="2" t="s">
        <v>6</v>
      </c>
      <c r="D1" s="2" t="s">
        <v>7</v>
      </c>
      <c r="E1" s="1" t="s">
        <v>115</v>
      </c>
    </row>
    <row r="2" customFormat="1" spans="2:5">
      <c r="B2" s="3" t="s">
        <v>116</v>
      </c>
      <c r="C2" s="4" t="s">
        <v>13</v>
      </c>
      <c r="D2" s="4">
        <v>0</v>
      </c>
      <c r="E2" s="3"/>
    </row>
    <row r="3" customFormat="1" spans="2:5">
      <c r="B3" s="3" t="s">
        <v>117</v>
      </c>
      <c r="C3" s="4" t="s">
        <v>16</v>
      </c>
      <c r="D3" s="4">
        <v>66</v>
      </c>
      <c r="E3" s="3"/>
    </row>
    <row r="4" customFormat="1" spans="2:5">
      <c r="B4" s="3" t="s">
        <v>118</v>
      </c>
      <c r="C4" s="4" t="s">
        <v>13</v>
      </c>
      <c r="D4" s="4">
        <v>0</v>
      </c>
      <c r="E4" s="3"/>
    </row>
    <row r="5" customFormat="1" spans="2:5">
      <c r="B5" s="3" t="s">
        <v>119</v>
      </c>
      <c r="C5" s="4" t="s">
        <v>13</v>
      </c>
      <c r="D5" s="4">
        <v>22</v>
      </c>
      <c r="E5" s="3"/>
    </row>
    <row r="6" customFormat="1" spans="2:5">
      <c r="B6" s="3" t="s">
        <v>120</v>
      </c>
      <c r="C6" s="4" t="s">
        <v>13</v>
      </c>
      <c r="D6" s="4">
        <v>0</v>
      </c>
      <c r="E6" s="3"/>
    </row>
    <row r="7" customFormat="1" spans="2:5">
      <c r="B7" s="3" t="s">
        <v>121</v>
      </c>
      <c r="C7" s="4" t="s">
        <v>13</v>
      </c>
      <c r="D7" s="4">
        <v>2</v>
      </c>
      <c r="E7" s="3"/>
    </row>
    <row r="8" customFormat="1" spans="2:10">
      <c r="B8" s="3" t="s">
        <v>122</v>
      </c>
      <c r="C8" s="4" t="s">
        <v>13</v>
      </c>
      <c r="D8" s="4">
        <v>9</v>
      </c>
      <c r="E8" s="3"/>
      <c r="J8" t="s">
        <v>123</v>
      </c>
    </row>
    <row r="9" customFormat="1" spans="2:5">
      <c r="B9" s="3" t="s">
        <v>124</v>
      </c>
      <c r="C9" s="4" t="s">
        <v>13</v>
      </c>
      <c r="D9" s="4">
        <v>0</v>
      </c>
      <c r="E9" s="3"/>
    </row>
    <row r="10" customFormat="1" spans="2:5">
      <c r="B10" s="3" t="s">
        <v>125</v>
      </c>
      <c r="C10" s="4" t="s">
        <v>13</v>
      </c>
      <c r="D10" s="4">
        <v>25</v>
      </c>
      <c r="E10" s="3"/>
    </row>
    <row r="11" customFormat="1" spans="2:5">
      <c r="B11" s="3" t="s">
        <v>126</v>
      </c>
      <c r="C11" s="4" t="s">
        <v>13</v>
      </c>
      <c r="D11" s="4">
        <v>97</v>
      </c>
      <c r="E11" s="3"/>
    </row>
    <row r="12" customFormat="1" spans="2:5">
      <c r="B12" s="3" t="s">
        <v>127</v>
      </c>
      <c r="C12" s="4" t="s">
        <v>13</v>
      </c>
      <c r="D12" s="4">
        <v>52</v>
      </c>
      <c r="E12" s="3"/>
    </row>
    <row r="13" customFormat="1" spans="2:5">
      <c r="B13" s="3" t="s">
        <v>128</v>
      </c>
      <c r="C13" s="4" t="s">
        <v>13</v>
      </c>
      <c r="D13" s="4">
        <v>15</v>
      </c>
      <c r="E13" s="3"/>
    </row>
    <row r="14" customFormat="1" spans="2:5">
      <c r="B14" s="3" t="s">
        <v>129</v>
      </c>
      <c r="C14" s="4" t="s">
        <v>13</v>
      </c>
      <c r="D14" s="4">
        <v>12</v>
      </c>
      <c r="E14" s="3"/>
    </row>
    <row r="15" customFormat="1" spans="2:5">
      <c r="B15" s="3" t="s">
        <v>130</v>
      </c>
      <c r="C15" s="4" t="s">
        <v>16</v>
      </c>
      <c r="D15" s="4">
        <v>50</v>
      </c>
      <c r="E15" s="3"/>
    </row>
    <row r="16" customFormat="1" spans="2:5">
      <c r="B16" s="3" t="s">
        <v>131</v>
      </c>
      <c r="C16" s="4" t="s">
        <v>13</v>
      </c>
      <c r="D16" s="4">
        <v>5</v>
      </c>
      <c r="E16" s="3"/>
    </row>
    <row r="17" customFormat="1" spans="2:5">
      <c r="B17" s="3" t="s">
        <v>132</v>
      </c>
      <c r="C17" s="4" t="s">
        <v>13</v>
      </c>
      <c r="D17" s="4">
        <v>5</v>
      </c>
      <c r="E17" s="3"/>
    </row>
    <row r="18" customFormat="1" spans="2:5">
      <c r="B18" s="3" t="s">
        <v>133</v>
      </c>
      <c r="C18" s="4" t="s">
        <v>13</v>
      </c>
      <c r="D18" s="4">
        <v>5</v>
      </c>
      <c r="E18" s="3"/>
    </row>
    <row r="19" customFormat="1" spans="2:5">
      <c r="B19" s="3" t="s">
        <v>134</v>
      </c>
      <c r="C19" s="4" t="s">
        <v>13</v>
      </c>
      <c r="D19" s="4">
        <v>0</v>
      </c>
      <c r="E19" s="3"/>
    </row>
    <row r="20" customFormat="1" spans="2:5">
      <c r="B20" s="3" t="s">
        <v>135</v>
      </c>
      <c r="C20" s="4" t="s">
        <v>16</v>
      </c>
      <c r="D20" s="4">
        <v>150</v>
      </c>
      <c r="E20" s="3"/>
    </row>
    <row r="21" customFormat="1" spans="2:5">
      <c r="B21" s="3" t="s">
        <v>136</v>
      </c>
      <c r="C21" s="4" t="s">
        <v>13</v>
      </c>
      <c r="D21" s="4">
        <v>125</v>
      </c>
      <c r="E21" s="3"/>
    </row>
    <row r="22" customFormat="1" spans="2:5">
      <c r="B22" s="3" t="s">
        <v>137</v>
      </c>
      <c r="C22" s="4" t="s">
        <v>13</v>
      </c>
      <c r="D22" s="4">
        <v>5</v>
      </c>
      <c r="E22" s="3"/>
    </row>
    <row r="23" customFormat="1" spans="2:8">
      <c r="B23" s="3" t="s">
        <v>138</v>
      </c>
      <c r="C23" s="4" t="s">
        <v>16</v>
      </c>
      <c r="D23" s="4">
        <v>0</v>
      </c>
      <c r="E23" s="3"/>
      <c r="H23">
        <v>218</v>
      </c>
    </row>
    <row r="24" customFormat="1" spans="2:8">
      <c r="B24" s="3" t="s">
        <v>139</v>
      </c>
      <c r="C24" s="4" t="s">
        <v>16</v>
      </c>
      <c r="D24" s="4">
        <v>0</v>
      </c>
      <c r="E24" s="3"/>
      <c r="H24">
        <v>538</v>
      </c>
    </row>
    <row r="25" customFormat="1" spans="2:8">
      <c r="B25" s="3" t="s">
        <v>140</v>
      </c>
      <c r="C25" s="4" t="s">
        <v>16</v>
      </c>
      <c r="D25" s="4">
        <v>538</v>
      </c>
      <c r="E25" s="3"/>
      <c r="H25">
        <v>3845</v>
      </c>
    </row>
    <row r="26" customFormat="1" spans="2:8">
      <c r="B26" s="3" t="s">
        <v>141</v>
      </c>
      <c r="C26" s="4" t="s">
        <v>16</v>
      </c>
      <c r="D26" s="4">
        <v>3845</v>
      </c>
      <c r="E26" s="3"/>
      <c r="H26">
        <f>H23+H24+H25</f>
        <v>4601</v>
      </c>
    </row>
    <row r="27" customFormat="1" spans="2:5">
      <c r="B27" s="3" t="s">
        <v>142</v>
      </c>
      <c r="C27" s="4" t="s">
        <v>16</v>
      </c>
      <c r="D27" s="4">
        <v>0</v>
      </c>
      <c r="E27" s="3"/>
    </row>
    <row r="28" customFormat="1" spans="2:5">
      <c r="B28" s="3" t="s">
        <v>143</v>
      </c>
      <c r="C28" s="4" t="s">
        <v>13</v>
      </c>
      <c r="D28" s="4">
        <v>0</v>
      </c>
      <c r="E28" s="3"/>
    </row>
    <row r="29" customFormat="1" spans="2:5">
      <c r="B29" s="3" t="s">
        <v>144</v>
      </c>
      <c r="C29" s="4" t="s">
        <v>13</v>
      </c>
      <c r="D29" s="4">
        <v>0</v>
      </c>
      <c r="E29" s="3"/>
    </row>
    <row r="30" customFormat="1" spans="2:5">
      <c r="B30" s="3" t="s">
        <v>145</v>
      </c>
      <c r="C30" s="4" t="s">
        <v>13</v>
      </c>
      <c r="D30" s="4">
        <v>0</v>
      </c>
      <c r="E30" s="3"/>
    </row>
    <row r="31" customFormat="1" spans="2:5">
      <c r="B31" s="3" t="s">
        <v>146</v>
      </c>
      <c r="C31" s="4" t="s">
        <v>13</v>
      </c>
      <c r="D31" s="4">
        <v>0</v>
      </c>
      <c r="E31" s="3"/>
    </row>
    <row r="32" customFormat="1" spans="2:5">
      <c r="B32" s="3" t="s">
        <v>147</v>
      </c>
      <c r="C32" s="4" t="s">
        <v>13</v>
      </c>
      <c r="D32" s="4">
        <v>0</v>
      </c>
      <c r="E32" s="3"/>
    </row>
    <row r="33" customFormat="1" spans="2:5">
      <c r="B33" s="3" t="s">
        <v>148</v>
      </c>
      <c r="C33" s="4" t="s">
        <v>13</v>
      </c>
      <c r="D33" s="4">
        <v>2</v>
      </c>
      <c r="E33" s="3"/>
    </row>
    <row r="34" customFormat="1" spans="2:5">
      <c r="B34" s="3" t="s">
        <v>149</v>
      </c>
      <c r="C34" s="4" t="s">
        <v>13</v>
      </c>
      <c r="D34" s="4">
        <v>0</v>
      </c>
      <c r="E34" s="3"/>
    </row>
    <row r="35" customFormat="1" spans="2:5">
      <c r="B35" s="3" t="s">
        <v>150</v>
      </c>
      <c r="C35" s="4" t="s">
        <v>13</v>
      </c>
      <c r="D35" s="4">
        <v>0</v>
      </c>
      <c r="E35" s="3"/>
    </row>
    <row r="36" customFormat="1" spans="2:5">
      <c r="B36" s="3" t="s">
        <v>151</v>
      </c>
      <c r="C36" s="4" t="s">
        <v>13</v>
      </c>
      <c r="D36" s="4">
        <v>0</v>
      </c>
      <c r="E36" s="3"/>
    </row>
    <row r="37" customFormat="1" spans="2:5">
      <c r="B37" s="3" t="s">
        <v>152</v>
      </c>
      <c r="C37" s="4" t="s">
        <v>13</v>
      </c>
      <c r="D37" s="4">
        <v>0</v>
      </c>
      <c r="E37" s="3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B 4 1 1 3 B C F 8 C 4 E 2 3 4 4 B 2 4 A 6 8 2 E 0 C 6 F F E E 5 "   m a : c o n t e n t T y p e V e r s i o n = " 1 7 "   m a : c o n t e n t T y p e D e s c r i p t i o n = " C r e a t e   a   n e w   d o c u m e n t . "   m a : c o n t e n t T y p e S c o p e = " "   m a : v e r s i o n I D = " 8 7 2 d 9 c 2 d 7 d 2 3 8 3 7 0 5 f 6 2 a 3 e 1 d 3 3 d b 3 e 9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5 a b 4 b d 0 2 4 1 e a 7 9 2 9 4 d 5 f 5 d 6 a 9 9 2 a c f 9 1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9 c 2 2 d b 4 - 8 5 f 3 - 4 5 c e - b 8 1 6 - b a 6 5 c 0 6 a b 4 4 2 "   x m l n s : n s 3 = " 3 d 5 3 d 3 d a - 5 1 f 6 - 4 0 7 2 - 9 f e 5 - b 7 7 8 2 e d 3 3 1 d 8 " >  
 < x s d : i m p o r t   n a m e s p a c e = " 8 9 c 2 2 d b 4 - 8 5 f 3 - 4 5 c e - b 8 1 6 - b a 6 5 c 0 6 a b 4 4 2 " / >  
 < x s d : i m p o r t   n a m e s p a c e = " 3 d 5 3 d 3 d a - 5 1 f 6 - 4 0 7 2 - 9 f e 5 - b 7 7 8 2 e d 3 3 1 d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9 c 2 2 d b 4 - 8 5 f 3 - 4 5 c e - b 8 1 6 - b a 6 5 c 0 6 a b 4 4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5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6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1 7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2 1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5 3 e 8 3 3 f 8 - 6 5 b 5 - 4 4 1 2 - b 4 f d - 8 e f 7 7 1 0 8 8 a f 0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2 3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4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3 d 5 3 d 3 d a - 5 1 f 6 - 4 0 7 2 - 9 f e 5 - b 7 7 8 2 e d 3 3 1 d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8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9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2 2 "   n i l l a b l e = " t r u e "   m a : d i s p l a y N a m e = " T a x o n o m y   C a t c h   A l l   C o l u m n "   m a : h i d d e n = " t r u e "   m a : l i s t = " { 7 d e 4 1 6 b c - 4 3 5 9 - 4 7 e c - a 5 2 1 - b 8 f f 3 7 d 6 a e f 2 } "   m a : i n t e r n a l N a m e = " T a x C a t c h A l l "   m a : s h o w F i e l d = " C a t c h A l l D a t a "   m a : w e b = " 3 d 5 3 d 3 d a - 5 1 f 6 - 4 0 7 2 - 9 f e 5 - b 7 7 8 2 e d 3 3 1 d 8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l c f 7 6 f 1 5 5 c e d 4 d d c b 4 0 9 7 1 3 4 f f 3 c 3 3 2 f   x m l n s = " 8 9 c 2 2 d b 4 - 8 5 f 3 - 4 5 c e - b 8 1 6 - b a 6 5 c 0 6 a b 4 4 2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3 d 5 3 d 3 d a - 5 1 f 6 - 4 0 7 2 - 9 f e 5 - b 7 7 8 2 e d 3 3 1 d 8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1D8F7308-9F4A-4097-A2E3-D80528E10F6C}">
  <ds:schemaRefs/>
</ds:datastoreItem>
</file>

<file path=customXml/itemProps2.xml><?xml version="1.0" encoding="utf-8"?>
<ds:datastoreItem xmlns:ds="http://schemas.openxmlformats.org/officeDocument/2006/customXml" ds:itemID="{352D5658-DD21-41BE-A58E-8A2A7C4E1497}">
  <ds:schemaRefs/>
</ds:datastoreItem>
</file>

<file path=customXml/itemProps3.xml><?xml version="1.0" encoding="utf-8"?>
<ds:datastoreItem xmlns:ds="http://schemas.openxmlformats.org/officeDocument/2006/customXml" ds:itemID="{55841609-F4A3-43D3-9B1B-F6429F5DE6C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KARATINA OVERHEAD RELOCATION RE</vt:lpstr>
      <vt:lpstr>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Benson Waititu</dc:creator>
  <cp:lastModifiedBy>Caliken Planning</cp:lastModifiedBy>
  <dcterms:created xsi:type="dcterms:W3CDTF">2012-11-28T11:31:00Z</dcterms:created>
  <dcterms:modified xsi:type="dcterms:W3CDTF">2025-01-28T12:39:42Z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0x010100B4113BCF8C4E2344B24A682E0C6FFEE5</vt:lpwstr>
  </property>
  <property fmtid="{D5CDD505-2E9C-101B-9397-08002B2CF9AE}" pid="3" name="Order">
    <vt:r8>230200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  <property fmtid="{D5CDD505-2E9C-101B-9397-08002B2CF9AE}" pid="10" name="ICV">
    <vt:lpwstr>60FF356E9C034B19B54F9BFDFD1A8620_12</vt:lpwstr>
  </property>
  <property fmtid="{D5CDD505-2E9C-101B-9397-08002B2CF9AE}" pid="11" name="KSOProductBuildVer">
    <vt:lpwstr>1033-12.2.0.19805</vt:lpwstr>
  </property>
</Properties>
</file>